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0187722\Desktop\HP\"/>
    </mc:Choice>
  </mc:AlternateContent>
  <bookViews>
    <workbookView xWindow="-3765" yWindow="630" windowWidth="20340" windowHeight="8085" firstSheet="1" activeTab="3"/>
  </bookViews>
  <sheets>
    <sheet name="Sheet3" sheetId="3" state="hidden" r:id="rId1"/>
    <sheet name="臨床研究経費ポイント算出表（別表1）" sheetId="5" r:id="rId2"/>
    <sheet name="研究費" sheetId="4" r:id="rId3"/>
    <sheet name="Visit単価" sheetId="1" r:id="rId4"/>
  </sheets>
  <definedNames>
    <definedName name="date">OFFSET(Visit単価!$K$3,0,0,COUNTA(Visit単価!$K$3:$K$206),1)</definedName>
    <definedName name="_xlnm.Print_Area" localSheetId="3">Visit単価!$A$1:$H$42</definedName>
    <definedName name="visit">OFFSET(Visit単価!$J$3,0,0,COUNTA(Visit単価!$J$3:$J$206),1)</definedName>
    <definedName name="横">OFFSET(#REF!,0,0,COUNTA(#REF!),1)</definedName>
    <definedName name="金額">OFFSET(Visit単価!$K$3,0,0,COUNTA(Visit単価!$K$3:$K$207),1)</definedName>
    <definedName name="縦">OFFSET(#REF!,0,0,COUNTA(#REF!),1)</definedName>
    <definedName name="請求額">OFFSET(Visit単価!$K$3,0,0,COUNTA(Visit単価!$K$3:$K$206),1)</definedName>
    <definedName name="来院">OFFSET(Visit単価!$J$3,0,0,COUNTA(Visit単価!$J$3:$J$207),1)</definedName>
  </definedNames>
  <calcPr calcId="162913"/>
</workbook>
</file>

<file path=xl/calcChain.xml><?xml version="1.0" encoding="utf-8"?>
<calcChain xmlns="http://schemas.openxmlformats.org/spreadsheetml/2006/main">
  <c r="J28" i="5" l="1"/>
  <c r="F9" i="4" l="1"/>
  <c r="J17" i="4" l="1"/>
  <c r="D3" i="4" l="1"/>
  <c r="D2" i="4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L17" i="4"/>
  <c r="F13" i="4"/>
  <c r="G13" i="4" s="1"/>
  <c r="B3" i="1" l="1"/>
  <c r="E14" i="1" s="1"/>
  <c r="E15" i="1" s="1"/>
  <c r="J13" i="4"/>
  <c r="L13" i="4" s="1"/>
  <c r="J30" i="5"/>
  <c r="J29" i="5"/>
  <c r="J31" i="5" s="1"/>
  <c r="N3" i="1"/>
  <c r="I4" i="1"/>
  <c r="I5" i="1" s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B14" i="1" l="1"/>
  <c r="B15" i="1" s="1"/>
  <c r="J32" i="5"/>
  <c r="I24" i="1"/>
  <c r="I25" i="1" s="1"/>
  <c r="I26" i="1" s="1"/>
  <c r="I27" i="1" s="1"/>
  <c r="I28" i="1" s="1"/>
  <c r="I29" i="1" s="1"/>
  <c r="I30" i="1" s="1"/>
  <c r="I31" i="1" s="1"/>
  <c r="I32" i="1" s="1"/>
  <c r="M23" i="1"/>
  <c r="B16" i="1"/>
  <c r="M22" i="1"/>
  <c r="M21" i="1"/>
  <c r="K21" i="1" s="1"/>
  <c r="M25" i="1"/>
  <c r="M28" i="1"/>
  <c r="M29" i="1"/>
  <c r="M27" i="1"/>
  <c r="L27" i="1" l="1"/>
  <c r="K27" i="1"/>
  <c r="J27" i="1" s="1"/>
  <c r="L29" i="1"/>
  <c r="K29" i="1"/>
  <c r="J29" i="1" s="1"/>
  <c r="L22" i="1"/>
  <c r="K22" i="1"/>
  <c r="J22" i="1" s="1"/>
  <c r="L28" i="1"/>
  <c r="K28" i="1"/>
  <c r="J28" i="1" s="1"/>
  <c r="L25" i="1"/>
  <c r="K25" i="1"/>
  <c r="J25" i="1" s="1"/>
  <c r="L23" i="1"/>
  <c r="K23" i="1"/>
  <c r="J23" i="1" s="1"/>
  <c r="C14" i="1"/>
  <c r="C15" i="1" s="1"/>
  <c r="M3" i="1"/>
  <c r="K3" i="1" s="1"/>
  <c r="J3" i="1" s="1"/>
  <c r="M30" i="1"/>
  <c r="M26" i="1"/>
  <c r="M31" i="1"/>
  <c r="M24" i="1"/>
  <c r="I33" i="1"/>
  <c r="M32" i="1"/>
  <c r="M7" i="1"/>
  <c r="K7" i="1" s="1"/>
  <c r="M4" i="1"/>
  <c r="M20" i="1"/>
  <c r="K20" i="1" s="1"/>
  <c r="M16" i="1"/>
  <c r="K16" i="1" s="1"/>
  <c r="M13" i="1"/>
  <c r="K13" i="1" s="1"/>
  <c r="M9" i="1"/>
  <c r="K9" i="1" s="1"/>
  <c r="M10" i="1"/>
  <c r="K10" i="1" s="1"/>
  <c r="M17" i="1"/>
  <c r="K17" i="1" s="1"/>
  <c r="M19" i="1"/>
  <c r="K19" i="1" s="1"/>
  <c r="M15" i="1"/>
  <c r="K15" i="1" s="1"/>
  <c r="M18" i="1"/>
  <c r="K18" i="1" s="1"/>
  <c r="M14" i="1"/>
  <c r="K14" i="1" s="1"/>
  <c r="M11" i="1"/>
  <c r="K11" i="1" s="1"/>
  <c r="M12" i="1"/>
  <c r="K12" i="1" s="1"/>
  <c r="M6" i="1"/>
  <c r="K6" i="1" s="1"/>
  <c r="D14" i="1" l="1"/>
  <c r="M5" i="1"/>
  <c r="K5" i="1" s="1"/>
  <c r="L4" i="1"/>
  <c r="K4" i="1"/>
  <c r="J4" i="1" s="1"/>
  <c r="L32" i="1"/>
  <c r="K32" i="1"/>
  <c r="J32" i="1" s="1"/>
  <c r="L26" i="1"/>
  <c r="K26" i="1"/>
  <c r="J26" i="1" s="1"/>
  <c r="M8" i="1"/>
  <c r="K8" i="1" s="1"/>
  <c r="L30" i="1"/>
  <c r="K30" i="1"/>
  <c r="J30" i="1" s="1"/>
  <c r="L24" i="1"/>
  <c r="K24" i="1"/>
  <c r="J24" i="1" s="1"/>
  <c r="L31" i="1"/>
  <c r="K31" i="1"/>
  <c r="J31" i="1" s="1"/>
  <c r="G16" i="1"/>
  <c r="D15" i="1"/>
  <c r="I34" i="1"/>
  <c r="M33" i="1"/>
  <c r="L5" i="1"/>
  <c r="L6" i="1" s="1"/>
  <c r="L7" i="1" s="1"/>
  <c r="G15" i="1"/>
  <c r="G14" i="1"/>
  <c r="J5" i="1" l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L8" i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33" i="1"/>
  <c r="K33" i="1"/>
  <c r="J33" i="1" s="1"/>
  <c r="H16" i="1"/>
  <c r="D10" i="1" s="1"/>
  <c r="I35" i="1"/>
  <c r="M34" i="1"/>
  <c r="H15" i="1"/>
  <c r="D11" i="1" s="1"/>
  <c r="L34" i="1" l="1"/>
  <c r="K34" i="1"/>
  <c r="J34" i="1" s="1"/>
  <c r="I36" i="1"/>
  <c r="M35" i="1"/>
  <c r="L35" i="1" l="1"/>
  <c r="K35" i="1"/>
  <c r="J35" i="1" s="1"/>
  <c r="I37" i="1"/>
  <c r="M36" i="1"/>
  <c r="L36" i="1" l="1"/>
  <c r="K36" i="1"/>
  <c r="J36" i="1" s="1"/>
  <c r="I38" i="1"/>
  <c r="M37" i="1"/>
  <c r="L37" i="1" l="1"/>
  <c r="K37" i="1"/>
  <c r="J37" i="1" s="1"/>
  <c r="I39" i="1"/>
  <c r="M38" i="1"/>
  <c r="L38" i="1" l="1"/>
  <c r="K38" i="1"/>
  <c r="J38" i="1" s="1"/>
  <c r="I40" i="1"/>
  <c r="M39" i="1"/>
  <c r="L39" i="1" l="1"/>
  <c r="K39" i="1"/>
  <c r="J39" i="1" s="1"/>
  <c r="M40" i="1"/>
  <c r="I41" i="1"/>
  <c r="L40" i="1" l="1"/>
  <c r="K40" i="1"/>
  <c r="J40" i="1" s="1"/>
  <c r="I42" i="1"/>
  <c r="M41" i="1"/>
  <c r="L41" i="1" l="1"/>
  <c r="K41" i="1"/>
  <c r="J41" i="1" s="1"/>
  <c r="I43" i="1"/>
  <c r="M42" i="1"/>
  <c r="L42" i="1" l="1"/>
  <c r="K42" i="1"/>
  <c r="J42" i="1" s="1"/>
  <c r="I44" i="1"/>
  <c r="M43" i="1"/>
  <c r="L43" i="1" l="1"/>
  <c r="K43" i="1"/>
  <c r="J43" i="1" s="1"/>
  <c r="I45" i="1"/>
  <c r="M44" i="1"/>
  <c r="L44" i="1" s="1"/>
  <c r="I46" i="1" l="1"/>
  <c r="M45" i="1"/>
  <c r="L45" i="1" s="1"/>
  <c r="I47" i="1" l="1"/>
  <c r="M46" i="1"/>
  <c r="L46" i="1" s="1"/>
  <c r="I48" i="1" l="1"/>
  <c r="M47" i="1"/>
  <c r="L47" i="1" s="1"/>
  <c r="I49" i="1" l="1"/>
  <c r="M48" i="1"/>
  <c r="L48" i="1" s="1"/>
  <c r="I50" i="1" l="1"/>
  <c r="M49" i="1"/>
  <c r="L49" i="1" s="1"/>
  <c r="I51" i="1" l="1"/>
  <c r="M50" i="1"/>
  <c r="L50" i="1" s="1"/>
  <c r="I52" i="1" l="1"/>
  <c r="M51" i="1"/>
  <c r="L51" i="1" s="1"/>
  <c r="I53" i="1" l="1"/>
  <c r="M52" i="1"/>
  <c r="L52" i="1" s="1"/>
  <c r="I54" i="1" l="1"/>
  <c r="M53" i="1"/>
  <c r="L53" i="1" s="1"/>
  <c r="I55" i="1" l="1"/>
  <c r="M54" i="1"/>
  <c r="L54" i="1" s="1"/>
  <c r="I56" i="1" l="1"/>
  <c r="M55" i="1"/>
  <c r="L55" i="1" s="1"/>
  <c r="I57" i="1" l="1"/>
  <c r="M56" i="1"/>
  <c r="L56" i="1" s="1"/>
  <c r="I58" i="1" l="1"/>
  <c r="M57" i="1"/>
  <c r="L57" i="1" s="1"/>
  <c r="I59" i="1" l="1"/>
  <c r="M58" i="1"/>
  <c r="L58" i="1" s="1"/>
  <c r="I60" i="1" l="1"/>
  <c r="M59" i="1"/>
  <c r="L59" i="1" s="1"/>
  <c r="I61" i="1" l="1"/>
  <c r="M60" i="1"/>
  <c r="L60" i="1" s="1"/>
  <c r="I62" i="1" l="1"/>
  <c r="M61" i="1"/>
  <c r="L61" i="1" s="1"/>
  <c r="I63" i="1" l="1"/>
  <c r="M62" i="1"/>
  <c r="L62" i="1" s="1"/>
  <c r="I64" i="1" l="1"/>
  <c r="M63" i="1"/>
  <c r="L63" i="1" s="1"/>
  <c r="I65" i="1" l="1"/>
  <c r="M64" i="1"/>
  <c r="L64" i="1" s="1"/>
  <c r="I66" i="1" l="1"/>
  <c r="M65" i="1"/>
  <c r="L65" i="1" s="1"/>
  <c r="I67" i="1" l="1"/>
  <c r="M66" i="1"/>
  <c r="L66" i="1" s="1"/>
  <c r="I68" i="1" l="1"/>
  <c r="M67" i="1"/>
  <c r="L67" i="1" s="1"/>
  <c r="I69" i="1" l="1"/>
  <c r="M68" i="1"/>
  <c r="L68" i="1" s="1"/>
  <c r="I70" i="1" l="1"/>
  <c r="M69" i="1"/>
  <c r="L69" i="1" s="1"/>
  <c r="I71" i="1" l="1"/>
  <c r="M70" i="1"/>
  <c r="L70" i="1" s="1"/>
  <c r="I72" i="1" l="1"/>
  <c r="M71" i="1"/>
  <c r="L71" i="1" s="1"/>
  <c r="I73" i="1" l="1"/>
  <c r="M72" i="1"/>
  <c r="L72" i="1" s="1"/>
  <c r="I74" i="1" l="1"/>
  <c r="M73" i="1"/>
  <c r="L73" i="1" s="1"/>
  <c r="I75" i="1" l="1"/>
  <c r="M74" i="1"/>
  <c r="L74" i="1" s="1"/>
  <c r="I76" i="1" l="1"/>
  <c r="M75" i="1"/>
  <c r="L75" i="1" s="1"/>
  <c r="I77" i="1" l="1"/>
  <c r="M76" i="1"/>
  <c r="L76" i="1" s="1"/>
  <c r="I78" i="1" l="1"/>
  <c r="M77" i="1"/>
  <c r="L77" i="1" s="1"/>
  <c r="I79" i="1" l="1"/>
  <c r="M78" i="1"/>
  <c r="L78" i="1" s="1"/>
  <c r="I80" i="1" l="1"/>
  <c r="M79" i="1"/>
  <c r="L79" i="1" s="1"/>
  <c r="I81" i="1" l="1"/>
  <c r="M80" i="1"/>
  <c r="L80" i="1" s="1"/>
  <c r="I82" i="1" l="1"/>
  <c r="M81" i="1"/>
  <c r="L81" i="1" s="1"/>
  <c r="I83" i="1" l="1"/>
  <c r="M82" i="1"/>
  <c r="L82" i="1" s="1"/>
  <c r="I84" i="1" l="1"/>
  <c r="M83" i="1"/>
  <c r="L83" i="1" s="1"/>
  <c r="I85" i="1" l="1"/>
  <c r="M84" i="1"/>
  <c r="L84" i="1" s="1"/>
  <c r="I86" i="1" l="1"/>
  <c r="M85" i="1"/>
  <c r="L85" i="1" s="1"/>
  <c r="I87" i="1" l="1"/>
  <c r="M86" i="1"/>
  <c r="L86" i="1" s="1"/>
  <c r="I88" i="1" l="1"/>
  <c r="M87" i="1"/>
  <c r="L87" i="1" s="1"/>
  <c r="I89" i="1" l="1"/>
  <c r="M88" i="1"/>
  <c r="L88" i="1" s="1"/>
  <c r="I90" i="1" l="1"/>
  <c r="M89" i="1"/>
  <c r="L89" i="1" s="1"/>
  <c r="I91" i="1" l="1"/>
  <c r="M90" i="1"/>
  <c r="L90" i="1" s="1"/>
  <c r="I92" i="1" l="1"/>
  <c r="M91" i="1"/>
  <c r="L91" i="1" s="1"/>
  <c r="I93" i="1" l="1"/>
  <c r="M92" i="1"/>
  <c r="L92" i="1" s="1"/>
  <c r="I94" i="1" l="1"/>
  <c r="M93" i="1"/>
  <c r="L93" i="1" s="1"/>
  <c r="I95" i="1" l="1"/>
  <c r="M94" i="1"/>
  <c r="L94" i="1" s="1"/>
  <c r="I96" i="1" l="1"/>
  <c r="M95" i="1"/>
  <c r="L95" i="1" s="1"/>
  <c r="I97" i="1" l="1"/>
  <c r="M96" i="1"/>
  <c r="L96" i="1" s="1"/>
  <c r="I98" i="1" l="1"/>
  <c r="M97" i="1"/>
  <c r="L97" i="1" s="1"/>
  <c r="I99" i="1" l="1"/>
  <c r="M98" i="1"/>
  <c r="L98" i="1" s="1"/>
  <c r="I100" i="1" l="1"/>
  <c r="M99" i="1"/>
  <c r="L99" i="1" s="1"/>
  <c r="I101" i="1" l="1"/>
  <c r="M100" i="1"/>
  <c r="L100" i="1" s="1"/>
  <c r="I102" i="1" l="1"/>
  <c r="M101" i="1"/>
  <c r="L101" i="1" s="1"/>
  <c r="I103" i="1" l="1"/>
  <c r="M102" i="1"/>
  <c r="L102" i="1" s="1"/>
  <c r="I104" i="1" l="1"/>
  <c r="M103" i="1"/>
  <c r="L103" i="1" s="1"/>
  <c r="I105" i="1" l="1"/>
  <c r="M104" i="1"/>
  <c r="L104" i="1" s="1"/>
  <c r="I106" i="1" l="1"/>
  <c r="M105" i="1"/>
  <c r="L105" i="1" s="1"/>
  <c r="I107" i="1" l="1"/>
  <c r="M106" i="1"/>
  <c r="L106" i="1" s="1"/>
  <c r="I108" i="1" l="1"/>
  <c r="M107" i="1"/>
  <c r="L107" i="1" s="1"/>
  <c r="I109" i="1" l="1"/>
  <c r="M108" i="1"/>
  <c r="L108" i="1" s="1"/>
  <c r="I110" i="1" l="1"/>
  <c r="M109" i="1"/>
  <c r="L109" i="1" s="1"/>
  <c r="I111" i="1" l="1"/>
  <c r="M110" i="1"/>
  <c r="L110" i="1" s="1"/>
  <c r="I112" i="1" l="1"/>
  <c r="M111" i="1"/>
  <c r="L111" i="1" s="1"/>
  <c r="I113" i="1" l="1"/>
  <c r="M112" i="1"/>
  <c r="L112" i="1" s="1"/>
  <c r="M113" i="1" l="1"/>
  <c r="L113" i="1" s="1"/>
  <c r="I114" i="1"/>
  <c r="I115" i="1" l="1"/>
  <c r="M114" i="1"/>
  <c r="L114" i="1" s="1"/>
  <c r="I116" i="1" l="1"/>
  <c r="M115" i="1"/>
  <c r="L115" i="1" s="1"/>
  <c r="I117" i="1" l="1"/>
  <c r="M116" i="1"/>
  <c r="L116" i="1" s="1"/>
  <c r="I118" i="1" l="1"/>
  <c r="M117" i="1"/>
  <c r="L117" i="1" s="1"/>
  <c r="I119" i="1" l="1"/>
  <c r="M118" i="1"/>
  <c r="L118" i="1" s="1"/>
  <c r="I120" i="1" l="1"/>
  <c r="M119" i="1"/>
  <c r="L119" i="1" s="1"/>
  <c r="I121" i="1" l="1"/>
  <c r="M120" i="1"/>
  <c r="L120" i="1" s="1"/>
  <c r="I122" i="1" l="1"/>
  <c r="M121" i="1"/>
  <c r="L121" i="1" s="1"/>
  <c r="I123" i="1" l="1"/>
  <c r="M122" i="1"/>
  <c r="L122" i="1" s="1"/>
  <c r="I124" i="1" l="1"/>
  <c r="M123" i="1"/>
  <c r="L123" i="1" s="1"/>
  <c r="I125" i="1" l="1"/>
  <c r="M124" i="1"/>
  <c r="L124" i="1" s="1"/>
  <c r="M125" i="1" l="1"/>
  <c r="L125" i="1" s="1"/>
  <c r="I126" i="1"/>
  <c r="I127" i="1" l="1"/>
  <c r="M126" i="1"/>
  <c r="L126" i="1" s="1"/>
  <c r="I128" i="1" l="1"/>
  <c r="M127" i="1"/>
  <c r="L127" i="1" s="1"/>
  <c r="I129" i="1" l="1"/>
  <c r="M128" i="1"/>
  <c r="L128" i="1" s="1"/>
  <c r="I130" i="1" l="1"/>
  <c r="M129" i="1"/>
  <c r="L129" i="1" s="1"/>
  <c r="I131" i="1" l="1"/>
  <c r="M130" i="1"/>
  <c r="L130" i="1" s="1"/>
  <c r="I132" i="1" l="1"/>
  <c r="M131" i="1"/>
  <c r="L131" i="1" s="1"/>
  <c r="I133" i="1" l="1"/>
  <c r="M132" i="1"/>
  <c r="L132" i="1" s="1"/>
  <c r="I134" i="1" l="1"/>
  <c r="M133" i="1"/>
  <c r="L133" i="1" s="1"/>
  <c r="I135" i="1" l="1"/>
  <c r="M134" i="1"/>
  <c r="L134" i="1" s="1"/>
  <c r="I136" i="1" l="1"/>
  <c r="M135" i="1"/>
  <c r="L135" i="1" s="1"/>
  <c r="I137" i="1" l="1"/>
  <c r="M136" i="1"/>
  <c r="L136" i="1" s="1"/>
  <c r="M137" i="1" l="1"/>
  <c r="L137" i="1" s="1"/>
  <c r="I138" i="1"/>
  <c r="I139" i="1" l="1"/>
  <c r="M138" i="1"/>
  <c r="L138" i="1" s="1"/>
  <c r="I140" i="1" l="1"/>
  <c r="M139" i="1"/>
  <c r="L139" i="1" s="1"/>
  <c r="I141" i="1" l="1"/>
  <c r="M140" i="1"/>
  <c r="L140" i="1" s="1"/>
  <c r="M141" i="1" l="1"/>
  <c r="L141" i="1" s="1"/>
  <c r="I142" i="1"/>
  <c r="I143" i="1" l="1"/>
  <c r="M142" i="1"/>
  <c r="L142" i="1" s="1"/>
  <c r="I144" i="1" l="1"/>
  <c r="M143" i="1"/>
  <c r="L143" i="1" s="1"/>
  <c r="I145" i="1" l="1"/>
  <c r="M144" i="1"/>
  <c r="L144" i="1" s="1"/>
  <c r="I146" i="1" l="1"/>
  <c r="M145" i="1"/>
  <c r="L145" i="1" s="1"/>
  <c r="I147" i="1" l="1"/>
  <c r="M146" i="1"/>
  <c r="L146" i="1" s="1"/>
  <c r="I148" i="1" l="1"/>
  <c r="M147" i="1"/>
  <c r="L147" i="1" s="1"/>
  <c r="I149" i="1" l="1"/>
  <c r="M148" i="1"/>
  <c r="L148" i="1" s="1"/>
  <c r="I150" i="1" l="1"/>
  <c r="M149" i="1"/>
  <c r="L149" i="1" s="1"/>
  <c r="I151" i="1" l="1"/>
  <c r="M150" i="1"/>
  <c r="L150" i="1" s="1"/>
  <c r="I152" i="1" l="1"/>
  <c r="M151" i="1"/>
  <c r="L151" i="1" s="1"/>
  <c r="I153" i="1" l="1"/>
  <c r="M152" i="1"/>
  <c r="L152" i="1" s="1"/>
  <c r="I154" i="1" l="1"/>
  <c r="M153" i="1"/>
  <c r="L153" i="1" s="1"/>
  <c r="I155" i="1" l="1"/>
  <c r="M154" i="1"/>
  <c r="L154" i="1" s="1"/>
  <c r="I156" i="1" l="1"/>
  <c r="M155" i="1"/>
  <c r="L155" i="1" s="1"/>
  <c r="I157" i="1" l="1"/>
  <c r="M156" i="1"/>
  <c r="L156" i="1" s="1"/>
  <c r="I158" i="1" l="1"/>
  <c r="M157" i="1"/>
  <c r="L157" i="1" s="1"/>
  <c r="I159" i="1" l="1"/>
  <c r="M158" i="1"/>
  <c r="L158" i="1" s="1"/>
  <c r="I160" i="1" l="1"/>
  <c r="M159" i="1"/>
  <c r="L159" i="1" s="1"/>
  <c r="I161" i="1" l="1"/>
  <c r="M160" i="1"/>
  <c r="L160" i="1" s="1"/>
  <c r="I162" i="1" l="1"/>
  <c r="M161" i="1"/>
  <c r="L161" i="1" s="1"/>
  <c r="I163" i="1" l="1"/>
  <c r="M162" i="1"/>
  <c r="L162" i="1" s="1"/>
  <c r="I164" i="1" l="1"/>
  <c r="M163" i="1"/>
  <c r="L163" i="1" s="1"/>
  <c r="I165" i="1" l="1"/>
  <c r="M164" i="1"/>
  <c r="L164" i="1" s="1"/>
  <c r="I166" i="1" l="1"/>
  <c r="M165" i="1"/>
  <c r="L165" i="1" s="1"/>
  <c r="I167" i="1" l="1"/>
  <c r="M166" i="1"/>
  <c r="L166" i="1" s="1"/>
  <c r="I168" i="1" l="1"/>
  <c r="M167" i="1"/>
  <c r="L167" i="1" s="1"/>
  <c r="I169" i="1" l="1"/>
  <c r="M168" i="1"/>
  <c r="L168" i="1" s="1"/>
  <c r="I170" i="1" l="1"/>
  <c r="M169" i="1"/>
  <c r="L169" i="1" s="1"/>
  <c r="I171" i="1" l="1"/>
  <c r="M170" i="1"/>
  <c r="L170" i="1" s="1"/>
  <c r="I172" i="1" l="1"/>
  <c r="M171" i="1"/>
  <c r="L171" i="1" s="1"/>
  <c r="I173" i="1" l="1"/>
  <c r="M172" i="1"/>
  <c r="L172" i="1" s="1"/>
  <c r="I174" i="1" l="1"/>
  <c r="M173" i="1"/>
  <c r="L173" i="1" s="1"/>
  <c r="I175" i="1" l="1"/>
  <c r="M174" i="1"/>
  <c r="L174" i="1" s="1"/>
  <c r="I176" i="1" l="1"/>
  <c r="M175" i="1"/>
  <c r="L175" i="1" s="1"/>
  <c r="I177" i="1" l="1"/>
  <c r="M176" i="1"/>
  <c r="L176" i="1" s="1"/>
  <c r="I178" i="1" l="1"/>
  <c r="M177" i="1"/>
  <c r="L177" i="1" s="1"/>
  <c r="I179" i="1" l="1"/>
  <c r="M178" i="1"/>
  <c r="L178" i="1" s="1"/>
  <c r="I180" i="1" l="1"/>
  <c r="M179" i="1"/>
  <c r="L179" i="1" s="1"/>
  <c r="I181" i="1" l="1"/>
  <c r="M180" i="1"/>
  <c r="L180" i="1" s="1"/>
  <c r="I182" i="1" l="1"/>
  <c r="M181" i="1"/>
  <c r="L181" i="1" s="1"/>
  <c r="I183" i="1" l="1"/>
  <c r="M182" i="1"/>
  <c r="L182" i="1" s="1"/>
  <c r="I184" i="1" l="1"/>
  <c r="M183" i="1"/>
  <c r="L183" i="1" s="1"/>
  <c r="I185" i="1" l="1"/>
  <c r="M184" i="1"/>
  <c r="L184" i="1" s="1"/>
  <c r="I186" i="1" l="1"/>
  <c r="M185" i="1"/>
  <c r="L185" i="1" s="1"/>
  <c r="I187" i="1" l="1"/>
  <c r="M186" i="1"/>
  <c r="L186" i="1" s="1"/>
  <c r="I188" i="1" l="1"/>
  <c r="M187" i="1"/>
  <c r="L187" i="1" s="1"/>
  <c r="I189" i="1" l="1"/>
  <c r="M188" i="1"/>
  <c r="L188" i="1" s="1"/>
  <c r="I190" i="1" l="1"/>
  <c r="M189" i="1"/>
  <c r="L189" i="1" s="1"/>
  <c r="I191" i="1" l="1"/>
  <c r="M190" i="1"/>
  <c r="L190" i="1" s="1"/>
  <c r="I192" i="1" l="1"/>
  <c r="M191" i="1"/>
  <c r="L191" i="1" s="1"/>
  <c r="I193" i="1" l="1"/>
  <c r="M192" i="1"/>
  <c r="L192" i="1" s="1"/>
  <c r="I194" i="1" l="1"/>
  <c r="M193" i="1"/>
  <c r="L193" i="1" s="1"/>
  <c r="I195" i="1" l="1"/>
  <c r="M194" i="1"/>
  <c r="L194" i="1" s="1"/>
  <c r="I196" i="1" l="1"/>
  <c r="M195" i="1"/>
  <c r="L195" i="1" s="1"/>
  <c r="I197" i="1" l="1"/>
  <c r="M196" i="1"/>
  <c r="L196" i="1" s="1"/>
  <c r="I198" i="1" l="1"/>
  <c r="M197" i="1"/>
  <c r="L197" i="1" s="1"/>
  <c r="I199" i="1" l="1"/>
  <c r="M198" i="1"/>
  <c r="L198" i="1" s="1"/>
  <c r="I200" i="1" l="1"/>
  <c r="M199" i="1"/>
  <c r="L199" i="1" s="1"/>
  <c r="I201" i="1" l="1"/>
  <c r="M200" i="1"/>
  <c r="L200" i="1" s="1"/>
  <c r="I202" i="1" l="1"/>
  <c r="M201" i="1"/>
  <c r="L201" i="1" s="1"/>
  <c r="I203" i="1" l="1"/>
  <c r="M202" i="1"/>
  <c r="L202" i="1" s="1"/>
  <c r="I204" i="1" l="1"/>
  <c r="M203" i="1"/>
  <c r="L203" i="1" s="1"/>
  <c r="I205" i="1" l="1"/>
  <c r="M204" i="1"/>
  <c r="L204" i="1" s="1"/>
  <c r="I206" i="1" l="1"/>
  <c r="M206" i="1" s="1"/>
  <c r="L206" i="1" s="1"/>
  <c r="M205" i="1"/>
  <c r="L205" i="1" s="1"/>
</calcChain>
</file>

<file path=xl/sharedStrings.xml><?xml version="1.0" encoding="utf-8"?>
<sst xmlns="http://schemas.openxmlformats.org/spreadsheetml/2006/main" count="210" uniqueCount="151">
  <si>
    <t>請求額</t>
    <rPh sb="0" eb="3">
      <t>セイキュウガク</t>
    </rPh>
    <phoneticPr fontId="1"/>
  </si>
  <si>
    <t>-</t>
    <phoneticPr fontId="1"/>
  </si>
  <si>
    <t>設定</t>
    <rPh sb="0" eb="2">
      <t>セッテイ</t>
    </rPh>
    <phoneticPr fontId="1"/>
  </si>
  <si>
    <t>1症例額</t>
    <rPh sb="1" eb="3">
      <t>ショウレイ</t>
    </rPh>
    <rPh sb="3" eb="4">
      <t>ガク</t>
    </rPh>
    <phoneticPr fontId="1"/>
  </si>
  <si>
    <t>増分</t>
    <rPh sb="0" eb="2">
      <t>ゾウブン</t>
    </rPh>
    <phoneticPr fontId="1"/>
  </si>
  <si>
    <t>ポイント表から算出した１症例金額</t>
    <rPh sb="4" eb="5">
      <t>ヒョウ</t>
    </rPh>
    <rPh sb="7" eb="9">
      <t>サンシュツ</t>
    </rPh>
    <rPh sb="12" eb="14">
      <t>ショウレイ</t>
    </rPh>
    <rPh sb="14" eb="16">
      <t>キンガク</t>
    </rPh>
    <phoneticPr fontId="1"/>
  </si>
  <si>
    <t>Extra Effort</t>
    <phoneticPr fontId="1"/>
  </si>
  <si>
    <t>Extra Visit</t>
    <phoneticPr fontId="1"/>
  </si>
  <si>
    <t>SAE対応</t>
    <rPh sb="3" eb="5">
      <t>タイオウ</t>
    </rPh>
    <phoneticPr fontId="1"/>
  </si>
  <si>
    <t>SAE以外のExtra Visit</t>
    <rPh sb="3" eb="5">
      <t>イガイ</t>
    </rPh>
    <phoneticPr fontId="1"/>
  </si>
  <si>
    <t>Extra Effort</t>
    <phoneticPr fontId="1"/>
  </si>
  <si>
    <t>-</t>
    <phoneticPr fontId="1"/>
  </si>
  <si>
    <t>契約（合意）症例数</t>
    <rPh sb="0" eb="2">
      <t>ケイヤク</t>
    </rPh>
    <rPh sb="3" eb="5">
      <t>ゴウイ</t>
    </rPh>
    <rPh sb="6" eb="9">
      <t>ショウレイスウ</t>
    </rPh>
    <phoneticPr fontId="1"/>
  </si>
  <si>
    <t>総Visit数</t>
    <rPh sb="0" eb="1">
      <t>ソウ</t>
    </rPh>
    <rPh sb="6" eb="7">
      <t>スウ</t>
    </rPh>
    <phoneticPr fontId="1"/>
  </si>
  <si>
    <t>-</t>
    <phoneticPr fontId="1"/>
  </si>
  <si>
    <t>Visit1に係る割合</t>
    <rPh sb="7" eb="8">
      <t>カカ</t>
    </rPh>
    <rPh sb="9" eb="11">
      <t>ワリアイ</t>
    </rPh>
    <phoneticPr fontId="1"/>
  </si>
  <si>
    <t>1年目Visit数</t>
    <rPh sb="1" eb="3">
      <t>ネンメ</t>
    </rPh>
    <rPh sb="8" eb="9">
      <t>スウ</t>
    </rPh>
    <phoneticPr fontId="1"/>
  </si>
  <si>
    <t>2年目Visit数</t>
    <rPh sb="1" eb="3">
      <t>ネンメ</t>
    </rPh>
    <rPh sb="8" eb="9">
      <t>スウ</t>
    </rPh>
    <phoneticPr fontId="1"/>
  </si>
  <si>
    <t>3年目Visit数</t>
    <rPh sb="1" eb="3">
      <t>ネンメ</t>
    </rPh>
    <rPh sb="8" eb="9">
      <t>スウ</t>
    </rPh>
    <phoneticPr fontId="1"/>
  </si>
  <si>
    <t>last Visit（中止時）に係る割合</t>
    <rPh sb="11" eb="13">
      <t>チュウシ</t>
    </rPh>
    <rPh sb="13" eb="14">
      <t>ジ</t>
    </rPh>
    <rPh sb="16" eb="17">
      <t>カカ</t>
    </rPh>
    <rPh sb="18" eb="20">
      <t>ワリアイ</t>
    </rPh>
    <phoneticPr fontId="1"/>
  </si>
  <si>
    <t>Visit1</t>
    <phoneticPr fontId="1"/>
  </si>
  <si>
    <t>期中Visit</t>
    <rPh sb="0" eb="2">
      <t>キチュウ</t>
    </rPh>
    <phoneticPr fontId="1"/>
  </si>
  <si>
    <t>期中Visit総額</t>
    <rPh sb="0" eb="2">
      <t>キチュウ</t>
    </rPh>
    <rPh sb="7" eb="9">
      <t>ソウガク</t>
    </rPh>
    <phoneticPr fontId="1"/>
  </si>
  <si>
    <t>last Visit（中止時）</t>
    <rPh sb="11" eb="13">
      <t>チュウシ</t>
    </rPh>
    <rPh sb="13" eb="14">
      <t>ジ</t>
    </rPh>
    <phoneticPr fontId="1"/>
  </si>
  <si>
    <t>Visit</t>
    <phoneticPr fontId="1"/>
  </si>
  <si>
    <t>無</t>
    <rPh sb="0" eb="1">
      <t>ナ</t>
    </rPh>
    <phoneticPr fontId="2"/>
  </si>
  <si>
    <t>割合</t>
    <rPh sb="0" eb="2">
      <t>ワリアイ</t>
    </rPh>
    <phoneticPr fontId="1"/>
  </si>
  <si>
    <t>金額</t>
    <rPh sb="0" eb="2">
      <t>キンガク</t>
    </rPh>
    <phoneticPr fontId="1"/>
  </si>
  <si>
    <t>割合</t>
    <rPh sb="0" eb="2">
      <t>ワリアイ</t>
    </rPh>
    <phoneticPr fontId="2"/>
  </si>
  <si>
    <t>金額</t>
    <rPh sb="0" eb="2">
      <t>キンガク</t>
    </rPh>
    <phoneticPr fontId="2"/>
  </si>
  <si>
    <t>初期対応業務費</t>
    <rPh sb="0" eb="2">
      <t>ショキ</t>
    </rPh>
    <rPh sb="2" eb="4">
      <t>タイオウ</t>
    </rPh>
    <rPh sb="4" eb="7">
      <t>ギョウムヒ</t>
    </rPh>
    <phoneticPr fontId="1"/>
  </si>
  <si>
    <t>被験者初期対応業務費</t>
    <rPh sb="0" eb="3">
      <t>ヒケンシャ</t>
    </rPh>
    <rPh sb="3" eb="5">
      <t>ショキ</t>
    </rPh>
    <rPh sb="5" eb="7">
      <t>タイオウ</t>
    </rPh>
    <rPh sb="7" eb="9">
      <t>ギョウム</t>
    </rPh>
    <rPh sb="9" eb="10">
      <t>ヒ</t>
    </rPh>
    <phoneticPr fontId="1"/>
  </si>
  <si>
    <t>症例追加対応業務費</t>
    <rPh sb="0" eb="2">
      <t>ショウレイ</t>
    </rPh>
    <rPh sb="2" eb="4">
      <t>ツイカ</t>
    </rPh>
    <rPh sb="4" eb="6">
      <t>タイオウ</t>
    </rPh>
    <rPh sb="6" eb="9">
      <t>ギョウムヒ</t>
    </rPh>
    <phoneticPr fontId="1"/>
  </si>
  <si>
    <t>　【入力手順】</t>
    <rPh sb="2" eb="4">
      <t>ニュウリョク</t>
    </rPh>
    <rPh sb="4" eb="6">
      <t>テジュン</t>
    </rPh>
    <phoneticPr fontId="1"/>
  </si>
  <si>
    <t>合計</t>
    <rPh sb="0" eb="2">
      <t>ゴウケイ</t>
    </rPh>
    <phoneticPr fontId="1"/>
  </si>
  <si>
    <t>ポイント</t>
    <phoneticPr fontId="1"/>
  </si>
  <si>
    <t>入力の方法：</t>
    <rPh sb="0" eb="2">
      <t>ニュウリョク</t>
    </rPh>
    <rPh sb="3" eb="5">
      <t>ホウホウ</t>
    </rPh>
    <phoneticPr fontId="1"/>
  </si>
  <si>
    <t>数字を直接入力</t>
    <rPh sb="0" eb="2">
      <t>スウジ</t>
    </rPh>
    <rPh sb="3" eb="5">
      <t>チョクセツ</t>
    </rPh>
    <rPh sb="5" eb="7">
      <t>ニュウリョク</t>
    </rPh>
    <phoneticPr fontId="1"/>
  </si>
  <si>
    <t>●</t>
    <phoneticPr fontId="1"/>
  </si>
  <si>
    <t>1症例単価</t>
    <rPh sb="1" eb="3">
      <t>ショウレイ</t>
    </rPh>
    <rPh sb="3" eb="5">
      <t>タンカ</t>
    </rPh>
    <phoneticPr fontId="1"/>
  </si>
  <si>
    <t>税抜き金額</t>
    <rPh sb="0" eb="1">
      <t>ゼイ</t>
    </rPh>
    <rPh sb="1" eb="2">
      <t>ヌ</t>
    </rPh>
    <rPh sb="3" eb="5">
      <t>キンガク</t>
    </rPh>
    <phoneticPr fontId="1"/>
  </si>
  <si>
    <t>消費税</t>
    <rPh sb="0" eb="3">
      <t>ショウヒゼイ</t>
    </rPh>
    <phoneticPr fontId="1"/>
  </si>
  <si>
    <t>※</t>
    <phoneticPr fontId="1"/>
  </si>
  <si>
    <t>観察期脱落症例</t>
    <rPh sb="0" eb="2">
      <t>カンサツ</t>
    </rPh>
    <rPh sb="2" eb="3">
      <t>キ</t>
    </rPh>
    <rPh sb="3" eb="5">
      <t>ダツラク</t>
    </rPh>
    <rPh sb="5" eb="7">
      <t>ショウレイ</t>
    </rPh>
    <phoneticPr fontId="1"/>
  </si>
  <si>
    <t>【依頼者名】：</t>
    <rPh sb="1" eb="4">
      <t>イライシャ</t>
    </rPh>
    <rPh sb="4" eb="5">
      <t>メイ</t>
    </rPh>
    <phoneticPr fontId="1"/>
  </si>
  <si>
    <t xml:space="preserve">別表１ </t>
    <rPh sb="0" eb="1">
      <t>ベツ</t>
    </rPh>
    <phoneticPr fontId="14"/>
  </si>
  <si>
    <t xml:space="preserve">臨床試験研究経費ポイント算出表 </t>
  </si>
  <si>
    <t>【課題名】：</t>
    <rPh sb="1" eb="3">
      <t>カダイ</t>
    </rPh>
    <rPh sb="3" eb="4">
      <t>メイ</t>
    </rPh>
    <phoneticPr fontId="1"/>
  </si>
  <si>
    <t>個々の治験について、要素毎に該当するポイントを求め、そのポイントを合計したものをその試験のポイント数とする。</t>
    <phoneticPr fontId="14"/>
  </si>
  <si>
    <t>該当箇所に○を入力（ダウンリスト有）</t>
    <rPh sb="0" eb="2">
      <t>ガイトウ</t>
    </rPh>
    <rPh sb="2" eb="4">
      <t>カショ</t>
    </rPh>
    <rPh sb="7" eb="9">
      <t>ニュウリョク</t>
    </rPh>
    <rPh sb="16" eb="17">
      <t>ア</t>
    </rPh>
    <phoneticPr fontId="1"/>
  </si>
  <si>
    <t>ウエイト</t>
    <phoneticPr fontId="14"/>
  </si>
  <si>
    <t xml:space="preserve">ポイント </t>
    <phoneticPr fontId="14"/>
  </si>
  <si>
    <t xml:space="preserve">Ⅰ 
 (ｳｴｲﾄ×１) </t>
    <phoneticPr fontId="14"/>
  </si>
  <si>
    <t xml:space="preserve">Ⅱ 
(ｳｴｲﾄ×３) </t>
    <phoneticPr fontId="14"/>
  </si>
  <si>
    <t xml:space="preserve">Ⅲ
 (ｳｴｲﾄ×５) </t>
    <phoneticPr fontId="14"/>
  </si>
  <si>
    <t>ポイント数</t>
    <rPh sb="4" eb="5">
      <t>スウ</t>
    </rPh>
    <phoneticPr fontId="14"/>
  </si>
  <si>
    <t xml:space="preserve">A </t>
  </si>
  <si>
    <t xml:space="preserve">対象疾患の重症度 </t>
  </si>
  <si>
    <t xml:space="preserve">軽症 </t>
  </si>
  <si>
    <t xml:space="preserve">中等度 </t>
  </si>
  <si>
    <t xml:space="preserve">重症・重篤 </t>
  </si>
  <si>
    <t xml:space="preserve">B </t>
  </si>
  <si>
    <t xml:space="preserve">入院・外来の別 </t>
  </si>
  <si>
    <t xml:space="preserve">外来 </t>
  </si>
  <si>
    <t xml:space="preserve">入院 </t>
  </si>
  <si>
    <t xml:space="preserve">C </t>
  </si>
  <si>
    <t xml:space="preserve">治験薬製造承認の状況 </t>
  </si>
  <si>
    <t xml:space="preserve">他の適応に国内で承認 </t>
  </si>
  <si>
    <t xml:space="preserve">同一適応に欧米で承認 </t>
  </si>
  <si>
    <t xml:space="preserve">未承認 </t>
  </si>
  <si>
    <t xml:space="preserve">D </t>
  </si>
  <si>
    <t xml:space="preserve">デザイン </t>
  </si>
  <si>
    <t xml:space="preserve">オープン </t>
  </si>
  <si>
    <t xml:space="preserve">単盲検 </t>
  </si>
  <si>
    <t xml:space="preserve">二重盲検 </t>
  </si>
  <si>
    <t xml:space="preserve">E </t>
  </si>
  <si>
    <t xml:space="preserve">プラセボの使用 </t>
  </si>
  <si>
    <t xml:space="preserve">使用 </t>
  </si>
  <si>
    <t xml:space="preserve">F </t>
  </si>
  <si>
    <t xml:space="preserve">併用薬の使用 </t>
  </si>
  <si>
    <t xml:space="preserve">同効薬でも不変使用可 </t>
  </si>
  <si>
    <t xml:space="preserve">同効薬のみ禁止 </t>
  </si>
  <si>
    <t xml:space="preserve">全面禁止 </t>
  </si>
  <si>
    <t xml:space="preserve">G </t>
  </si>
  <si>
    <t xml:space="preserve">治験薬の投与経路 </t>
  </si>
  <si>
    <t xml:space="preserve">内用・外用 </t>
  </si>
  <si>
    <t xml:space="preserve">皮下・筋注 </t>
  </si>
  <si>
    <t xml:space="preserve">静注・特殊 </t>
  </si>
  <si>
    <t xml:space="preserve">H </t>
  </si>
  <si>
    <t xml:space="preserve">治験薬の投与期間 </t>
  </si>
  <si>
    <t xml:space="preserve">４週間以内 </t>
  </si>
  <si>
    <t xml:space="preserve">５～２４週 </t>
  </si>
  <si>
    <t xml:space="preserve">２５～５２週 </t>
  </si>
  <si>
    <t xml:space="preserve">I </t>
  </si>
  <si>
    <t xml:space="preserve">被験者層 </t>
  </si>
  <si>
    <t xml:space="preserve">成人 </t>
  </si>
  <si>
    <t xml:space="preserve">小児、成人（高齢者、肝、腎障害等合併有） </t>
  </si>
  <si>
    <t xml:space="preserve">乳児、新生児 </t>
  </si>
  <si>
    <t xml:space="preserve">J </t>
  </si>
  <si>
    <t xml:space="preserve">１９以下 </t>
  </si>
  <si>
    <t xml:space="preserve">２０～２９ </t>
  </si>
  <si>
    <t xml:space="preserve">３０以上 </t>
  </si>
  <si>
    <t xml:space="preserve">K </t>
  </si>
  <si>
    <t xml:space="preserve">チェックポイントの経過観察回数 </t>
  </si>
  <si>
    <t xml:space="preserve">４以下 </t>
  </si>
  <si>
    <t xml:space="preserve">５～９ </t>
  </si>
  <si>
    <t xml:space="preserve">１０以上 </t>
  </si>
  <si>
    <t xml:space="preserve">L </t>
  </si>
  <si>
    <t xml:space="preserve">臨床症状観察項目数 </t>
  </si>
  <si>
    <t xml:space="preserve">M </t>
  </si>
  <si>
    <t xml:space="preserve">一般的検査＋非侵襲的機能検査及び画像診断項目数 </t>
  </si>
  <si>
    <t xml:space="preserve">４９以下 </t>
  </si>
  <si>
    <t xml:space="preserve">５０～９９ </t>
  </si>
  <si>
    <t xml:space="preserve">１００以上 </t>
  </si>
  <si>
    <t xml:space="preserve">N </t>
  </si>
  <si>
    <t xml:space="preserve">侵襲的機能検査及び画像診断回数 </t>
  </si>
  <si>
    <t xml:space="preserve">×回数 </t>
  </si>
  <si>
    <t xml:space="preserve">O </t>
  </si>
  <si>
    <t xml:space="preserve">特殊検査のための検体採取回数 </t>
  </si>
  <si>
    <t xml:space="preserve">P </t>
  </si>
  <si>
    <t xml:space="preserve">生検回数 </t>
  </si>
  <si>
    <t xml:space="preserve">Q </t>
  </si>
  <si>
    <t xml:space="preserve">症例発表 </t>
  </si>
  <si>
    <t xml:space="preserve">１回 </t>
  </si>
  <si>
    <t xml:space="preserve">R </t>
  </si>
  <si>
    <t xml:space="preserve">承認申請に使用される文書等の作成 </t>
  </si>
  <si>
    <t xml:space="preserve">３０枚以内 </t>
  </si>
  <si>
    <t xml:space="preserve">３１～５０枚 </t>
  </si>
  <si>
    <t xml:space="preserve">５１枚以上 </t>
  </si>
  <si>
    <t xml:space="preserve">S </t>
  </si>
  <si>
    <t xml:space="preserve">相の種類 </t>
  </si>
  <si>
    <t xml:space="preserve">Ⅱ相・Ⅲ相 </t>
  </si>
  <si>
    <t xml:space="preserve">Ⅰ相 </t>
  </si>
  <si>
    <t xml:space="preserve">合計ポイント数 </t>
  </si>
  <si>
    <t xml:space="preserve">１．Q及びRを除いた合計ポイント数 </t>
  </si>
  <si>
    <t xml:space="preserve">２．Q及びRの合計ポイント数 </t>
  </si>
  <si>
    <t>算定根拠</t>
    <rPh sb="0" eb="2">
      <t>サンテイ</t>
    </rPh>
    <rPh sb="2" eb="4">
      <t>コンキョ</t>
    </rPh>
    <phoneticPr fontId="7"/>
  </si>
  <si>
    <t xml:space="preserve">被験者の選出
（適格＋除外基準数） </t>
    <phoneticPr fontId="14"/>
  </si>
  <si>
    <t>基礎額</t>
    <phoneticPr fontId="14"/>
  </si>
  <si>
    <t>合計ポイント数の１×6,000円 ・・・①</t>
    <phoneticPr fontId="14"/>
  </si>
  <si>
    <t>合計ポイント数の２×6,000円 ・・・②</t>
    <phoneticPr fontId="14"/>
  </si>
  <si>
    <t xml:space="preserve">基礎額＝①＋② </t>
    <phoneticPr fontId="14"/>
  </si>
  <si>
    <t>※K、N、O、Pは52週で実施する回数とする</t>
    <phoneticPr fontId="14"/>
  </si>
  <si>
    <t>研究費算出表</t>
    <rPh sb="0" eb="3">
      <t>ケンキュウヒ</t>
    </rPh>
    <rPh sb="3" eb="5">
      <t>サンシュツ</t>
    </rPh>
    <rPh sb="5" eb="6">
      <t>ヒョウ</t>
    </rPh>
    <phoneticPr fontId="1"/>
  </si>
  <si>
    <t>【契約期間】：</t>
    <rPh sb="1" eb="3">
      <t>ケイヤク</t>
    </rPh>
    <rPh sb="3" eb="5">
      <t>キカン</t>
    </rPh>
    <phoneticPr fontId="7"/>
  </si>
  <si>
    <t>　1.　ポイント表から算出した1症例金額を確認
　2.　契約（合意）症例数を入力
　3.　Visit1、Last Visitに係る割合を入力
　4.　各年のVisit数を入力
　5.　被験者初期対応業務費についてプルダウンから該当項目を
　　選択し、該当する場合は、割合又は金額欄に数値を入力
　6.　症例追加対応業務費についてプルダウンから該当項目を選択し、
　　該当する場合は割合に数値を入力
　7.　K列にM列の数値を値貼り付け</t>
    <rPh sb="8" eb="9">
      <t>ヒョウ</t>
    </rPh>
    <rPh sb="11" eb="13">
      <t>サンシュツ</t>
    </rPh>
    <rPh sb="16" eb="18">
      <t>ショウレイ</t>
    </rPh>
    <rPh sb="18" eb="20">
      <t>キンガク</t>
    </rPh>
    <rPh sb="21" eb="23">
      <t>カクニン</t>
    </rPh>
    <rPh sb="28" eb="30">
      <t>ケイヤク</t>
    </rPh>
    <rPh sb="31" eb="33">
      <t>ゴウイ</t>
    </rPh>
    <rPh sb="34" eb="36">
      <t>ショウレイ</t>
    </rPh>
    <rPh sb="36" eb="37">
      <t>スウ</t>
    </rPh>
    <rPh sb="38" eb="40">
      <t>ニュウリョク</t>
    </rPh>
    <rPh sb="63" eb="64">
      <t>カカ</t>
    </rPh>
    <rPh sb="65" eb="67">
      <t>ワリアイ</t>
    </rPh>
    <rPh sb="68" eb="70">
      <t>ニュウリョク</t>
    </rPh>
    <rPh sb="75" eb="77">
      <t>カクネン</t>
    </rPh>
    <rPh sb="83" eb="84">
      <t>スウ</t>
    </rPh>
    <rPh sb="85" eb="87">
      <t>ニュウリョク</t>
    </rPh>
    <rPh sb="92" eb="95">
      <t>ヒケンシャ</t>
    </rPh>
    <rPh sb="95" eb="97">
      <t>ショキ</t>
    </rPh>
    <rPh sb="97" eb="99">
      <t>タイオウ</t>
    </rPh>
    <rPh sb="99" eb="101">
      <t>ギョウム</t>
    </rPh>
    <rPh sb="101" eb="102">
      <t>ヒ</t>
    </rPh>
    <rPh sb="113" eb="115">
      <t>ガイトウ</t>
    </rPh>
    <rPh sb="115" eb="117">
      <t>コウモク</t>
    </rPh>
    <rPh sb="121" eb="123">
      <t>センタク</t>
    </rPh>
    <rPh sb="125" eb="127">
      <t>ガイトウ</t>
    </rPh>
    <rPh sb="129" eb="131">
      <t>バアイ</t>
    </rPh>
    <rPh sb="133" eb="135">
      <t>ワリアイ</t>
    </rPh>
    <rPh sb="135" eb="136">
      <t>マタ</t>
    </rPh>
    <rPh sb="137" eb="139">
      <t>キンガク</t>
    </rPh>
    <rPh sb="139" eb="140">
      <t>ラン</t>
    </rPh>
    <rPh sb="141" eb="143">
      <t>スウチ</t>
    </rPh>
    <rPh sb="144" eb="146">
      <t>ニュウリョク</t>
    </rPh>
    <rPh sb="151" eb="153">
      <t>ショウレイ</t>
    </rPh>
    <rPh sb="153" eb="155">
      <t>ツイカ</t>
    </rPh>
    <rPh sb="155" eb="157">
      <t>タイオウ</t>
    </rPh>
    <rPh sb="157" eb="159">
      <t>ギョウム</t>
    </rPh>
    <rPh sb="159" eb="160">
      <t>ヒ</t>
    </rPh>
    <rPh sb="171" eb="173">
      <t>ガイトウ</t>
    </rPh>
    <rPh sb="173" eb="175">
      <t>コウモク</t>
    </rPh>
    <rPh sb="176" eb="178">
      <t>センタク</t>
    </rPh>
    <rPh sb="183" eb="185">
      <t>ガイトウ</t>
    </rPh>
    <rPh sb="187" eb="189">
      <t>バアイ</t>
    </rPh>
    <rPh sb="190" eb="192">
      <t>ワリアイ</t>
    </rPh>
    <rPh sb="193" eb="195">
      <t>スウチ</t>
    </rPh>
    <rPh sb="196" eb="198">
      <t>ニュウリョク</t>
    </rPh>
    <rPh sb="204" eb="205">
      <t>レツ</t>
    </rPh>
    <rPh sb="207" eb="208">
      <t>レツ</t>
    </rPh>
    <rPh sb="209" eb="211">
      <t>スウチ</t>
    </rPh>
    <rPh sb="212" eb="213">
      <t>アタイ</t>
    </rPh>
    <rPh sb="213" eb="214">
      <t>ハ</t>
    </rPh>
    <rPh sb="215" eb="216">
      <t>ツ</t>
    </rPh>
    <phoneticPr fontId="1"/>
  </si>
  <si>
    <t xml:space="preserve">  観察期脱落症例１例あたり</t>
    <rPh sb="2" eb="4">
      <t>カンサツ</t>
    </rPh>
    <rPh sb="4" eb="5">
      <t>キ</t>
    </rPh>
    <rPh sb="5" eb="7">
      <t>ダツラク</t>
    </rPh>
    <rPh sb="7" eb="9">
      <t>ショウレイ</t>
    </rPh>
    <rPh sb="10" eb="11">
      <t>レイ</t>
    </rPh>
    <phoneticPr fontId="1"/>
  </si>
  <si>
    <t>数字・文字を直接入力</t>
    <rPh sb="0" eb="2">
      <t>スウジ</t>
    </rPh>
    <rPh sb="3" eb="5">
      <t>モジ</t>
    </rPh>
    <rPh sb="6" eb="8">
      <t>チョクセツ</t>
    </rPh>
    <rPh sb="8" eb="10">
      <t>ニュウリョク</t>
    </rPh>
    <phoneticPr fontId="1"/>
  </si>
  <si>
    <t>研究係数</t>
    <rPh sb="0" eb="2">
      <t>ケンキュウ</t>
    </rPh>
    <rPh sb="2" eb="4">
      <t>ケイスウ</t>
    </rPh>
    <phoneticPr fontId="1"/>
  </si>
  <si>
    <r>
      <rPr>
        <sz val="11"/>
        <color rgb="FFFF0000"/>
        <rFont val="HGPｺﾞｼｯｸM"/>
        <family val="3"/>
        <charset val="128"/>
      </rPr>
      <t>ｎ</t>
    </r>
    <r>
      <rPr>
        <sz val="11"/>
        <color theme="1"/>
        <rFont val="HGPｺﾞｼｯｸM"/>
        <family val="3"/>
        <charset val="128"/>
      </rPr>
      <t>症例まで</t>
    </r>
    <rPh sb="1" eb="3">
      <t>ショウレイ</t>
    </rPh>
    <phoneticPr fontId="1"/>
  </si>
  <si>
    <r>
      <rPr>
        <sz val="11"/>
        <color rgb="FFFF0000"/>
        <rFont val="HGPｺﾞｼｯｸM"/>
        <family val="3"/>
        <charset val="128"/>
      </rPr>
      <t>ｎ＋1</t>
    </r>
    <r>
      <rPr>
        <sz val="11"/>
        <color theme="1"/>
        <rFont val="HGPｺﾞｼｯｸM"/>
        <family val="3"/>
        <charset val="128"/>
      </rPr>
      <t>症例以降</t>
    </r>
    <rPh sb="3" eb="5">
      <t>ショウレイ</t>
    </rPh>
    <rPh sb="5" eb="7">
      <t>イコウ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</si>
</sst>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F800]dddd\,\ mmmm\ dd\,\ yyyy"/>
    <numFmt numFmtId="177" formatCode="&quot;¥&quot;#,##0_);[Red]\(&quot;¥&quot;#,##0\)"/>
    <numFmt numFmtId="178" formatCode="[$¥-411]#,##0;[$¥-411]#,##0"/>
  </numFmts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sz val="11"/>
      <color rgb="FFFF0000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6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rgb="FF000000"/>
      <name val="HGPｺﾞｼｯｸM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color theme="1"/>
      <name val="HGPｺﾞｼｯｸM"/>
      <family val="3"/>
      <charset val="128"/>
    </font>
    <font>
      <sz val="10"/>
      <name val="HGPｺﾞｼｯｸM"/>
      <family val="3"/>
      <charset val="128"/>
    </font>
    <font>
      <sz val="10"/>
      <color rgb="FFFF0000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9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>
      <alignment vertical="center"/>
    </xf>
    <xf numFmtId="38" fontId="4" fillId="2" borderId="1" xfId="1" applyFont="1" applyFill="1" applyBorder="1">
      <alignment vertical="center"/>
    </xf>
    <xf numFmtId="9" fontId="4" fillId="2" borderId="1" xfId="0" applyNumberFormat="1" applyFont="1" applyFill="1" applyBorder="1">
      <alignment vertical="center"/>
    </xf>
    <xf numFmtId="0" fontId="4" fillId="2" borderId="1" xfId="0" applyFont="1" applyFill="1" applyBorder="1">
      <alignment vertical="center"/>
    </xf>
    <xf numFmtId="38" fontId="4" fillId="0" borderId="1" xfId="0" applyNumberFormat="1" applyFont="1" applyBorder="1">
      <alignment vertical="center"/>
    </xf>
    <xf numFmtId="9" fontId="4" fillId="2" borderId="1" xfId="0" applyNumberFormat="1" applyFont="1" applyFill="1" applyBorder="1" applyAlignment="1">
      <alignment horizontal="right" vertical="center"/>
    </xf>
    <xf numFmtId="0" fontId="5" fillId="0" borderId="0" xfId="0" applyFo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0" fontId="4" fillId="3" borderId="1" xfId="0" applyFont="1" applyFill="1" applyBorder="1" applyAlignment="1">
      <alignment horizontal="left" vertical="center" indent="1"/>
    </xf>
    <xf numFmtId="0" fontId="6" fillId="3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38" fontId="4" fillId="0" borderId="1" xfId="1" applyFont="1" applyBorder="1" applyAlignment="1">
      <alignment horizontal="center" vertical="center"/>
    </xf>
    <xf numFmtId="38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38" fontId="4" fillId="0" borderId="4" xfId="1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38" fontId="4" fillId="0" borderId="5" xfId="1" applyFont="1" applyBorder="1">
      <alignment vertical="center"/>
    </xf>
    <xf numFmtId="0" fontId="4" fillId="0" borderId="6" xfId="0" applyFont="1" applyBorder="1">
      <alignment vertical="center"/>
    </xf>
    <xf numFmtId="38" fontId="4" fillId="0" borderId="6" xfId="1" applyFont="1" applyBorder="1">
      <alignment vertical="center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NumberFormat="1" applyFont="1" applyAlignment="1">
      <alignment horizontal="left" vertical="center" wrapText="1"/>
    </xf>
    <xf numFmtId="0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3" fontId="0" fillId="0" borderId="21" xfId="0" applyNumberFormat="1" applyBorder="1" applyAlignment="1">
      <alignment vertical="center"/>
    </xf>
    <xf numFmtId="177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177" fontId="0" fillId="2" borderId="21" xfId="0" applyNumberForma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25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2" borderId="2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/>
    </xf>
    <xf numFmtId="0" fontId="16" fillId="0" borderId="0" xfId="0" applyFont="1" applyAlignment="1">
      <alignment horizontal="right" vertical="center"/>
    </xf>
    <xf numFmtId="0" fontId="16" fillId="0" borderId="0" xfId="0" applyNumberFormat="1" applyFont="1" applyAlignment="1">
      <alignment horizontal="left" vertical="center"/>
    </xf>
    <xf numFmtId="0" fontId="16" fillId="0" borderId="0" xfId="0" applyNumberFormat="1" applyFont="1" applyAlignment="1">
      <alignment horizontal="center"/>
    </xf>
    <xf numFmtId="0" fontId="16" fillId="0" borderId="0" xfId="0" applyFont="1" applyAlignment="1"/>
    <xf numFmtId="0" fontId="16" fillId="2" borderId="1" xfId="0" applyFont="1" applyFill="1" applyBorder="1" applyAlignment="1">
      <alignment horizontal="center"/>
    </xf>
    <xf numFmtId="0" fontId="16" fillId="0" borderId="0" xfId="0" applyFont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9" fillId="0" borderId="0" xfId="0" applyNumberFormat="1" applyFont="1" applyFill="1" applyAlignment="1">
      <alignment horizontal="left" vertical="center" wrapText="1"/>
    </xf>
    <xf numFmtId="0" fontId="0" fillId="0" borderId="0" xfId="0" applyAlignment="1">
      <alignment vertical="center"/>
    </xf>
    <xf numFmtId="0" fontId="1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1" fillId="0" borderId="0" xfId="0" applyFont="1" applyAlignment="1">
      <alignment vertical="center"/>
    </xf>
    <xf numFmtId="177" fontId="0" fillId="0" borderId="0" xfId="0" applyNumberFormat="1" applyAlignment="1">
      <alignment vertical="center"/>
    </xf>
    <xf numFmtId="0" fontId="0" fillId="0" borderId="0" xfId="0" applyNumberFormat="1" applyAlignment="1">
      <alignment vertical="center"/>
    </xf>
    <xf numFmtId="178" fontId="11" fillId="0" borderId="0" xfId="0" applyNumberFormat="1" applyFont="1" applyBorder="1" applyAlignment="1">
      <alignment vertical="center"/>
    </xf>
    <xf numFmtId="177" fontId="11" fillId="0" borderId="0" xfId="0" applyNumberFormat="1" applyFont="1" applyAlignment="1">
      <alignment vertical="center"/>
    </xf>
    <xf numFmtId="178" fontId="0" fillId="0" borderId="0" xfId="0" applyNumberFormat="1" applyAlignment="1">
      <alignment vertical="center"/>
    </xf>
    <xf numFmtId="38" fontId="4" fillId="0" borderId="1" xfId="1" applyFont="1" applyFill="1" applyBorder="1">
      <alignment vertical="center"/>
    </xf>
    <xf numFmtId="0" fontId="13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26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0" xfId="0" applyFont="1" applyFill="1" applyAlignment="1">
      <alignment horizontal="left" vertical="center" wrapText="1"/>
    </xf>
    <xf numFmtId="0" fontId="17" fillId="4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right" vertical="center"/>
    </xf>
    <xf numFmtId="38" fontId="4" fillId="0" borderId="1" xfId="0" applyNumberFormat="1" applyFont="1" applyBorder="1" applyAlignment="1">
      <alignment horizontal="right" vertical="center"/>
    </xf>
    <xf numFmtId="38" fontId="4" fillId="2" borderId="1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2" borderId="0" xfId="0" applyFont="1" applyFill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3" fillId="0" borderId="27" xfId="0" applyFont="1" applyBorder="1" applyAlignment="1">
      <alignment vertical="center" wrapText="1"/>
    </xf>
    <xf numFmtId="0" fontId="13" fillId="0" borderId="28" xfId="0" applyFont="1" applyBorder="1" applyAlignment="1">
      <alignment vertical="center" wrapText="1"/>
    </xf>
    <xf numFmtId="0" fontId="13" fillId="0" borderId="29" xfId="0" applyFont="1" applyBorder="1" applyAlignment="1">
      <alignment vertical="center" wrapText="1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textRotation="255" wrapText="1"/>
    </xf>
    <xf numFmtId="0" fontId="6" fillId="0" borderId="3" xfId="0" applyFont="1" applyBorder="1" applyAlignment="1">
      <alignment horizontal="center" vertical="center" textRotation="255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7" fontId="0" fillId="2" borderId="22" xfId="0" applyNumberFormat="1" applyFill="1" applyBorder="1" applyAlignment="1">
      <alignment vertical="center"/>
    </xf>
    <xf numFmtId="177" fontId="0" fillId="2" borderId="10" xfId="0" applyNumberFormat="1" applyFill="1" applyBorder="1" applyAlignment="1">
      <alignment vertical="center"/>
    </xf>
    <xf numFmtId="177" fontId="0" fillId="0" borderId="22" xfId="0" applyNumberFormat="1" applyBorder="1" applyAlignment="1">
      <alignment horizontal="center" vertical="center"/>
    </xf>
    <xf numFmtId="177" fontId="0" fillId="0" borderId="21" xfId="0" applyNumberFormat="1" applyBorder="1" applyAlignment="1">
      <alignment horizontal="center" vertical="center"/>
    </xf>
    <xf numFmtId="177" fontId="11" fillId="0" borderId="10" xfId="0" applyNumberFormat="1" applyFont="1" applyBorder="1" applyAlignment="1">
      <alignment horizontal="center" vertical="center"/>
    </xf>
    <xf numFmtId="177" fontId="11" fillId="0" borderId="11" xfId="0" applyNumberFormat="1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horizontal="left" vertical="center" wrapText="1"/>
    </xf>
    <xf numFmtId="0" fontId="9" fillId="2" borderId="0" xfId="0" applyNumberFormat="1" applyFont="1" applyFill="1" applyAlignment="1">
      <alignment horizontal="left"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177" fontId="0" fillId="0" borderId="9" xfId="0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177" fontId="0" fillId="0" borderId="21" xfId="0" applyNumberFormat="1" applyBorder="1" applyAlignment="1">
      <alignment vertical="center"/>
    </xf>
    <xf numFmtId="177" fontId="0" fillId="2" borderId="23" xfId="0" applyNumberFormat="1" applyFill="1" applyBorder="1" applyAlignment="1">
      <alignment horizontal="center" vertical="center"/>
    </xf>
    <xf numFmtId="177" fontId="0" fillId="0" borderId="23" xfId="0" applyNumberFormat="1" applyBorder="1" applyAlignment="1">
      <alignment horizontal="center" vertical="center"/>
    </xf>
    <xf numFmtId="177" fontId="0" fillId="0" borderId="24" xfId="0" applyNumberForma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CCFF99"/>
      <color rgb="FFCCFF66"/>
      <color rgb="FF99FF66"/>
      <color rgb="FF99FF33"/>
      <color rgb="FF33CC33"/>
      <color rgb="FF00FF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Visit</a:t>
            </a:r>
            <a:r>
              <a:rPr lang="ja-JP" altLang="en-US"/>
              <a:t>別単価</a:t>
            </a:r>
          </a:p>
        </c:rich>
      </c:tx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cat>
            <c:strRef>
              <c:f>[0]!来院</c:f>
              <c:strCache>
                <c:ptCount val="1"/>
                <c:pt idx="0">
                  <c:v>1</c:v>
                </c:pt>
              </c:strCache>
            </c:strRef>
          </c:cat>
          <c:val>
            <c:numRef>
              <c:f>[0]!金額</c:f>
              <c:numCache>
                <c:formatCode>#,##0_);[Red]\(#,##0\)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1B-458D-9F6A-98A663213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816656"/>
        <c:axId val="238817216"/>
      </c:areaChart>
      <c:catAx>
        <c:axId val="23881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38817216"/>
        <c:crosses val="autoZero"/>
        <c:auto val="1"/>
        <c:lblAlgn val="ctr"/>
        <c:lblOffset val="100"/>
        <c:noMultiLvlLbl val="0"/>
      </c:catAx>
      <c:valAx>
        <c:axId val="23881721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238816656"/>
        <c:crosses val="autoZero"/>
        <c:crossBetween val="midCat"/>
        <c:majorUnit val="50000"/>
      </c:valAx>
    </c:plotArea>
    <c:plotVisOnly val="1"/>
    <c:dispBlanksAs val="zero"/>
    <c:showDLblsOverMax val="0"/>
  </c:chart>
  <c:txPr>
    <a:bodyPr/>
    <a:lstStyle/>
    <a:p>
      <a:pPr>
        <a:defRPr>
          <a:latin typeface="HGPｺﾞｼｯｸM" panose="020B0600000000000000" pitchFamily="50" charset="-128"/>
          <a:ea typeface="HGPｺﾞｼｯｸM" panose="020B0600000000000000" pitchFamily="50" charset="-128"/>
        </a:defRPr>
      </a:pPr>
      <a:endParaRPr lang="ja-JP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371475</xdr:colOff>
      <xdr:row>0</xdr:row>
      <xdr:rowOff>9525</xdr:rowOff>
    </xdr:from>
    <xdr:to>
      <xdr:col>9</xdr:col>
      <xdr:colOff>504825</xdr:colOff>
      <xdr:row>0</xdr:row>
      <xdr:rowOff>323850</xdr:rowOff>
    </xdr:to>
    <xdr:sp macro="" textlink="">
      <xdr:nvSpPr>
        <xdr:cNvPr id="2" name="正方形/長方形 1"/>
        <xdr:cNvSpPr/>
      </xdr:nvSpPr>
      <xdr:spPr>
        <a:xfrm>
          <a:off x="6257925" y="9525"/>
          <a:ext cx="514350" cy="314325"/>
        </a:xfrm>
        <a:prstGeom prst="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19050</xdr:rowOff>
    </xdr:from>
    <xdr:to>
      <xdr:col>7</xdr:col>
      <xdr:colOff>1095375</xdr:colOff>
      <xdr:row>41</xdr:row>
      <xdr:rowOff>57150</xdr:rowOff>
    </xdr:to>
    <xdr:graphicFrame macro="">
      <xdr:nvGraphicFramePr>
        <xdr:cNvPr id="1075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78440</xdr:colOff>
      <xdr:row>0</xdr:row>
      <xdr:rowOff>89648</xdr:rowOff>
    </xdr:from>
    <xdr:to>
      <xdr:col>7</xdr:col>
      <xdr:colOff>1210235</xdr:colOff>
      <xdr:row>8</xdr:row>
      <xdr:rowOff>201707</xdr:rowOff>
    </xdr:to>
    <xdr:sp macro="" textlink="">
      <xdr:nvSpPr>
        <xdr:cNvPr id="8" name="正方形/長方形 7"/>
        <xdr:cNvSpPr/>
      </xdr:nvSpPr>
      <xdr:spPr>
        <a:xfrm>
          <a:off x="5883087" y="89648"/>
          <a:ext cx="3955677" cy="1725706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C4"/>
  <sheetViews>
    <sheetView workbookViewId="0">
      <selection activeCell="C4" sqref="C4"/>
    </sheetView>
  </sheetViews>
  <sheetFormatPr defaultRowHeight="13.5" x14ac:dyDescent="0.15"/>
  <sheetData>
    <row r="2" spans="2:3" x14ac:dyDescent="0.15">
      <c r="B2" t="s">
        <v>28</v>
      </c>
      <c r="C2" t="s">
        <v>28</v>
      </c>
    </row>
    <row r="3" spans="2:3" x14ac:dyDescent="0.15">
      <c r="B3" t="s">
        <v>29</v>
      </c>
      <c r="C3" t="s">
        <v>25</v>
      </c>
    </row>
    <row r="4" spans="2:3" x14ac:dyDescent="0.15">
      <c r="B4" t="s">
        <v>25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opLeftCell="A13" workbookViewId="0">
      <selection activeCell="J28" sqref="J28"/>
    </sheetView>
  </sheetViews>
  <sheetFormatPr defaultColWidth="8.625" defaultRowHeight="26.25" customHeight="1" x14ac:dyDescent="0.15"/>
  <cols>
    <col min="1" max="1" width="5" style="45" customWidth="1"/>
    <col min="2" max="2" width="20" style="45" customWidth="1"/>
    <col min="3" max="3" width="5" style="45" customWidth="1"/>
    <col min="4" max="4" width="12.375" style="45" customWidth="1"/>
    <col min="5" max="5" width="5" style="45" customWidth="1"/>
    <col min="6" max="6" width="12.5" style="45" customWidth="1"/>
    <col min="7" max="7" width="5" style="45" customWidth="1"/>
    <col min="8" max="8" width="12.5" style="45" customWidth="1"/>
    <col min="9" max="9" width="5" style="45" customWidth="1"/>
    <col min="10" max="10" width="6.875" style="45" customWidth="1"/>
    <col min="11" max="11" width="8.625" style="45" customWidth="1"/>
    <col min="12" max="12" width="5" style="45" customWidth="1"/>
    <col min="13" max="13" width="20" style="45" customWidth="1"/>
    <col min="14" max="14" width="56.25" style="45" customWidth="1"/>
    <col min="15" max="16384" width="8.625" style="45"/>
  </cols>
  <sheetData>
    <row r="1" spans="1:14" ht="26.25" customHeight="1" x14ac:dyDescent="0.15">
      <c r="A1" s="99" t="s">
        <v>46</v>
      </c>
      <c r="B1" s="99"/>
      <c r="C1" s="99"/>
      <c r="D1" s="99"/>
      <c r="E1" s="99"/>
      <c r="F1" s="99"/>
      <c r="G1" s="99"/>
      <c r="H1" s="99"/>
      <c r="I1" s="99"/>
      <c r="J1" s="46" t="s">
        <v>45</v>
      </c>
      <c r="K1" s="46"/>
    </row>
    <row r="2" spans="1:14" ht="37.5" customHeight="1" x14ac:dyDescent="0.15">
      <c r="A2" s="100" t="s">
        <v>47</v>
      </c>
      <c r="B2" s="100"/>
      <c r="C2" s="101"/>
      <c r="D2" s="101"/>
      <c r="E2" s="101"/>
      <c r="F2" s="101"/>
      <c r="G2" s="101"/>
      <c r="H2" s="101"/>
      <c r="I2" s="101"/>
      <c r="J2" s="101"/>
      <c r="K2" s="91"/>
    </row>
    <row r="3" spans="1:14" ht="26.25" customHeight="1" x14ac:dyDescent="0.15">
      <c r="A3" s="100" t="s">
        <v>44</v>
      </c>
      <c r="B3" s="100"/>
      <c r="C3" s="101"/>
      <c r="D3" s="101"/>
      <c r="E3" s="101"/>
      <c r="F3" s="101"/>
      <c r="G3" s="101"/>
      <c r="H3" s="101"/>
      <c r="I3" s="101"/>
      <c r="J3" s="101"/>
      <c r="K3" s="91"/>
    </row>
    <row r="4" spans="1:14" ht="18.75" customHeight="1" x14ac:dyDescent="0.15">
      <c r="A4" s="98" t="s">
        <v>48</v>
      </c>
      <c r="B4" s="98"/>
      <c r="C4" s="98"/>
      <c r="D4" s="98"/>
      <c r="E4" s="98"/>
      <c r="F4" s="98"/>
      <c r="G4" s="98"/>
      <c r="H4" s="98"/>
      <c r="I4" s="98"/>
      <c r="J4" s="98"/>
      <c r="K4" s="56"/>
    </row>
    <row r="5" spans="1:14" ht="26.25" customHeight="1" x14ac:dyDescent="0.15">
      <c r="A5" s="47"/>
      <c r="B5" s="62" t="s">
        <v>36</v>
      </c>
      <c r="C5" s="92"/>
      <c r="D5" s="63" t="s">
        <v>49</v>
      </c>
      <c r="E5" s="64"/>
      <c r="F5" s="65"/>
      <c r="G5" s="66"/>
      <c r="H5" s="67" t="s">
        <v>147</v>
      </c>
    </row>
    <row r="6" spans="1:14" ht="3.75" customHeight="1" x14ac:dyDescent="0.15">
      <c r="B6" s="48"/>
      <c r="C6" s="48"/>
      <c r="F6" s="48"/>
      <c r="G6" s="48"/>
      <c r="H6" s="48"/>
      <c r="I6" s="48"/>
      <c r="J6" s="48"/>
      <c r="K6" s="48"/>
      <c r="L6" s="48"/>
      <c r="M6" s="48"/>
    </row>
    <row r="7" spans="1:14" ht="18.75" customHeight="1" x14ac:dyDescent="0.15">
      <c r="A7" s="114"/>
      <c r="B7" s="116"/>
      <c r="C7" s="118" t="s">
        <v>50</v>
      </c>
      <c r="D7" s="102" t="s">
        <v>51</v>
      </c>
      <c r="E7" s="102"/>
      <c r="F7" s="102"/>
      <c r="G7" s="102"/>
      <c r="H7" s="102"/>
      <c r="I7" s="102"/>
      <c r="J7" s="102"/>
      <c r="K7" s="84"/>
      <c r="L7" s="48"/>
      <c r="M7" s="48"/>
    </row>
    <row r="8" spans="1:14" ht="26.25" customHeight="1" x14ac:dyDescent="0.15">
      <c r="A8" s="115"/>
      <c r="B8" s="117"/>
      <c r="C8" s="119"/>
      <c r="D8" s="120" t="s">
        <v>52</v>
      </c>
      <c r="E8" s="121"/>
      <c r="F8" s="120" t="s">
        <v>53</v>
      </c>
      <c r="G8" s="121"/>
      <c r="H8" s="120" t="s">
        <v>54</v>
      </c>
      <c r="I8" s="121"/>
      <c r="J8" s="49" t="s">
        <v>55</v>
      </c>
      <c r="K8" s="84"/>
      <c r="N8" s="55" t="s">
        <v>136</v>
      </c>
    </row>
    <row r="9" spans="1:14" ht="26.25" customHeight="1" x14ac:dyDescent="0.15">
      <c r="A9" s="49" t="s">
        <v>56</v>
      </c>
      <c r="B9" s="50" t="s">
        <v>57</v>
      </c>
      <c r="C9" s="49">
        <v>2</v>
      </c>
      <c r="D9" s="50" t="s">
        <v>58</v>
      </c>
      <c r="E9" s="93"/>
      <c r="F9" s="50" t="s">
        <v>59</v>
      </c>
      <c r="G9" s="93"/>
      <c r="H9" s="50" t="s">
        <v>60</v>
      </c>
      <c r="I9" s="93"/>
      <c r="J9" s="88">
        <f>IF(E9="○",C9*1,IF(G9="○",C9*3,IF(I9="○",C9*5,0)))</f>
        <v>0</v>
      </c>
      <c r="K9" s="85"/>
      <c r="L9" s="49" t="s">
        <v>56</v>
      </c>
      <c r="M9" s="50" t="s">
        <v>57</v>
      </c>
      <c r="N9" s="58"/>
    </row>
    <row r="10" spans="1:14" ht="26.25" customHeight="1" x14ac:dyDescent="0.15">
      <c r="A10" s="49" t="s">
        <v>61</v>
      </c>
      <c r="B10" s="50" t="s">
        <v>62</v>
      </c>
      <c r="C10" s="49">
        <v>1</v>
      </c>
      <c r="D10" s="50" t="s">
        <v>63</v>
      </c>
      <c r="E10" s="93"/>
      <c r="F10" s="50" t="s">
        <v>64</v>
      </c>
      <c r="G10" s="93"/>
      <c r="H10" s="105"/>
      <c r="I10" s="106"/>
      <c r="J10" s="69">
        <f>IF(E10="○",C10*1,IF(G10="○",C10*3,0))</f>
        <v>0</v>
      </c>
      <c r="K10" s="85"/>
      <c r="L10" s="49" t="s">
        <v>61</v>
      </c>
      <c r="M10" s="50" t="s">
        <v>62</v>
      </c>
      <c r="N10" s="58"/>
    </row>
    <row r="11" spans="1:14" ht="26.25" customHeight="1" x14ac:dyDescent="0.15">
      <c r="A11" s="49" t="s">
        <v>65</v>
      </c>
      <c r="B11" s="50" t="s">
        <v>66</v>
      </c>
      <c r="C11" s="49">
        <v>1</v>
      </c>
      <c r="D11" s="50" t="s">
        <v>67</v>
      </c>
      <c r="E11" s="93"/>
      <c r="F11" s="50" t="s">
        <v>68</v>
      </c>
      <c r="G11" s="93"/>
      <c r="H11" s="50" t="s">
        <v>69</v>
      </c>
      <c r="I11" s="93"/>
      <c r="J11" s="88">
        <f t="shared" ref="J11:J12" si="0">IF(E11="○",C11*1,IF(G11="○",C11*3,IF(I11="○",C11*5,0)))</f>
        <v>0</v>
      </c>
      <c r="K11" s="85"/>
      <c r="L11" s="49" t="s">
        <v>65</v>
      </c>
      <c r="M11" s="50" t="s">
        <v>66</v>
      </c>
      <c r="N11" s="58"/>
    </row>
    <row r="12" spans="1:14" ht="26.25" customHeight="1" x14ac:dyDescent="0.15">
      <c r="A12" s="49" t="s">
        <v>70</v>
      </c>
      <c r="B12" s="50" t="s">
        <v>71</v>
      </c>
      <c r="C12" s="49">
        <v>2</v>
      </c>
      <c r="D12" s="50" t="s">
        <v>72</v>
      </c>
      <c r="E12" s="93"/>
      <c r="F12" s="50" t="s">
        <v>73</v>
      </c>
      <c r="G12" s="93"/>
      <c r="H12" s="50" t="s">
        <v>74</v>
      </c>
      <c r="I12" s="93"/>
      <c r="J12" s="88">
        <f t="shared" si="0"/>
        <v>0</v>
      </c>
      <c r="K12" s="85"/>
      <c r="L12" s="49" t="s">
        <v>70</v>
      </c>
      <c r="M12" s="50" t="s">
        <v>71</v>
      </c>
      <c r="N12" s="58"/>
    </row>
    <row r="13" spans="1:14" ht="26.25" customHeight="1" x14ac:dyDescent="0.15">
      <c r="A13" s="49" t="s">
        <v>75</v>
      </c>
      <c r="B13" s="50" t="s">
        <v>76</v>
      </c>
      <c r="C13" s="49">
        <v>3</v>
      </c>
      <c r="D13" s="50" t="s">
        <v>77</v>
      </c>
      <c r="E13" s="93"/>
      <c r="F13" s="105"/>
      <c r="G13" s="106"/>
      <c r="H13" s="105"/>
      <c r="I13" s="106"/>
      <c r="J13" s="69">
        <f>IF(E13="○",C13*1,0)</f>
        <v>0</v>
      </c>
      <c r="K13" s="85"/>
      <c r="L13" s="49" t="s">
        <v>75</v>
      </c>
      <c r="M13" s="50" t="s">
        <v>76</v>
      </c>
      <c r="N13" s="58"/>
    </row>
    <row r="14" spans="1:14" ht="26.25" customHeight="1" x14ac:dyDescent="0.15">
      <c r="A14" s="49" t="s">
        <v>78</v>
      </c>
      <c r="B14" s="50" t="s">
        <v>79</v>
      </c>
      <c r="C14" s="49">
        <v>1</v>
      </c>
      <c r="D14" s="50" t="s">
        <v>80</v>
      </c>
      <c r="E14" s="93"/>
      <c r="F14" s="50" t="s">
        <v>81</v>
      </c>
      <c r="G14" s="93"/>
      <c r="H14" s="50" t="s">
        <v>82</v>
      </c>
      <c r="I14" s="93"/>
      <c r="J14" s="88">
        <f t="shared" ref="J14:J21" si="1">IF(E14="○",C14*1,IF(G14="○",C14*3,IF(I14="○",C14*5,0)))</f>
        <v>0</v>
      </c>
      <c r="K14" s="85"/>
      <c r="L14" s="49" t="s">
        <v>78</v>
      </c>
      <c r="M14" s="50" t="s">
        <v>79</v>
      </c>
      <c r="N14" s="58"/>
    </row>
    <row r="15" spans="1:14" ht="26.25" customHeight="1" x14ac:dyDescent="0.15">
      <c r="A15" s="49" t="s">
        <v>83</v>
      </c>
      <c r="B15" s="50" t="s">
        <v>84</v>
      </c>
      <c r="C15" s="49">
        <v>1</v>
      </c>
      <c r="D15" s="50" t="s">
        <v>85</v>
      </c>
      <c r="E15" s="93"/>
      <c r="F15" s="50" t="s">
        <v>86</v>
      </c>
      <c r="G15" s="93"/>
      <c r="H15" s="50" t="s">
        <v>87</v>
      </c>
      <c r="I15" s="93"/>
      <c r="J15" s="88">
        <f t="shared" si="1"/>
        <v>0</v>
      </c>
      <c r="K15" s="85"/>
      <c r="L15" s="49" t="s">
        <v>83</v>
      </c>
      <c r="M15" s="50" t="s">
        <v>84</v>
      </c>
      <c r="N15" s="58"/>
    </row>
    <row r="16" spans="1:14" ht="26.25" customHeight="1" x14ac:dyDescent="0.15">
      <c r="A16" s="49" t="s">
        <v>88</v>
      </c>
      <c r="B16" s="50" t="s">
        <v>89</v>
      </c>
      <c r="C16" s="49">
        <v>3</v>
      </c>
      <c r="D16" s="50" t="s">
        <v>90</v>
      </c>
      <c r="E16" s="93"/>
      <c r="F16" s="50" t="s">
        <v>91</v>
      </c>
      <c r="G16" s="93"/>
      <c r="H16" s="50" t="s">
        <v>92</v>
      </c>
      <c r="I16" s="93"/>
      <c r="J16" s="88">
        <f t="shared" si="1"/>
        <v>0</v>
      </c>
      <c r="K16" s="85"/>
      <c r="L16" s="49" t="s">
        <v>88</v>
      </c>
      <c r="M16" s="50" t="s">
        <v>89</v>
      </c>
      <c r="N16" s="58"/>
    </row>
    <row r="17" spans="1:17" ht="37.5" customHeight="1" x14ac:dyDescent="0.15">
      <c r="A17" s="49" t="s">
        <v>93</v>
      </c>
      <c r="B17" s="50" t="s">
        <v>94</v>
      </c>
      <c r="C17" s="49">
        <v>1</v>
      </c>
      <c r="D17" s="50" t="s">
        <v>95</v>
      </c>
      <c r="E17" s="93"/>
      <c r="F17" s="50" t="s">
        <v>96</v>
      </c>
      <c r="G17" s="93"/>
      <c r="H17" s="50" t="s">
        <v>97</v>
      </c>
      <c r="I17" s="93"/>
      <c r="J17" s="88">
        <f t="shared" si="1"/>
        <v>0</v>
      </c>
      <c r="K17" s="85"/>
      <c r="L17" s="49" t="s">
        <v>93</v>
      </c>
      <c r="M17" s="50" t="s">
        <v>94</v>
      </c>
      <c r="N17" s="58"/>
    </row>
    <row r="18" spans="1:17" ht="26.25" customHeight="1" x14ac:dyDescent="0.15">
      <c r="A18" s="49" t="s">
        <v>98</v>
      </c>
      <c r="B18" s="50" t="s">
        <v>137</v>
      </c>
      <c r="C18" s="49">
        <v>1</v>
      </c>
      <c r="D18" s="50" t="s">
        <v>99</v>
      </c>
      <c r="E18" s="93"/>
      <c r="F18" s="50" t="s">
        <v>100</v>
      </c>
      <c r="G18" s="93"/>
      <c r="H18" s="50" t="s">
        <v>101</v>
      </c>
      <c r="I18" s="93"/>
      <c r="J18" s="88">
        <f t="shared" si="1"/>
        <v>0</v>
      </c>
      <c r="K18" s="85"/>
      <c r="L18" s="49" t="s">
        <v>98</v>
      </c>
      <c r="M18" s="50" t="s">
        <v>137</v>
      </c>
      <c r="N18" s="58"/>
    </row>
    <row r="19" spans="1:17" ht="26.25" customHeight="1" x14ac:dyDescent="0.15">
      <c r="A19" s="49" t="s">
        <v>102</v>
      </c>
      <c r="B19" s="50" t="s">
        <v>103</v>
      </c>
      <c r="C19" s="49">
        <v>2</v>
      </c>
      <c r="D19" s="50" t="s">
        <v>104</v>
      </c>
      <c r="E19" s="93"/>
      <c r="F19" s="50" t="s">
        <v>105</v>
      </c>
      <c r="G19" s="93"/>
      <c r="H19" s="50" t="s">
        <v>106</v>
      </c>
      <c r="I19" s="93"/>
      <c r="J19" s="88">
        <f t="shared" si="1"/>
        <v>0</v>
      </c>
      <c r="K19" s="85"/>
      <c r="L19" s="49" t="s">
        <v>102</v>
      </c>
      <c r="M19" s="50" t="s">
        <v>103</v>
      </c>
      <c r="N19" s="58"/>
    </row>
    <row r="20" spans="1:17" ht="26.25" customHeight="1" x14ac:dyDescent="0.15">
      <c r="A20" s="49" t="s">
        <v>107</v>
      </c>
      <c r="B20" s="50" t="s">
        <v>108</v>
      </c>
      <c r="C20" s="49">
        <v>1</v>
      </c>
      <c r="D20" s="50" t="s">
        <v>104</v>
      </c>
      <c r="E20" s="93"/>
      <c r="F20" s="50" t="s">
        <v>105</v>
      </c>
      <c r="G20" s="93"/>
      <c r="H20" s="50" t="s">
        <v>106</v>
      </c>
      <c r="I20" s="93"/>
      <c r="J20" s="88">
        <f t="shared" si="1"/>
        <v>0</v>
      </c>
      <c r="K20" s="85"/>
      <c r="L20" s="49" t="s">
        <v>107</v>
      </c>
      <c r="M20" s="50" t="s">
        <v>108</v>
      </c>
      <c r="N20" s="58"/>
    </row>
    <row r="21" spans="1:17" ht="26.25" customHeight="1" x14ac:dyDescent="0.15">
      <c r="A21" s="49" t="s">
        <v>109</v>
      </c>
      <c r="B21" s="50" t="s">
        <v>110</v>
      </c>
      <c r="C21" s="49">
        <v>1</v>
      </c>
      <c r="D21" s="50" t="s">
        <v>111</v>
      </c>
      <c r="E21" s="93"/>
      <c r="F21" s="50" t="s">
        <v>112</v>
      </c>
      <c r="G21" s="93"/>
      <c r="H21" s="50" t="s">
        <v>113</v>
      </c>
      <c r="I21" s="93"/>
      <c r="J21" s="88">
        <f t="shared" si="1"/>
        <v>0</v>
      </c>
      <c r="K21" s="85"/>
      <c r="L21" s="49" t="s">
        <v>109</v>
      </c>
      <c r="M21" s="50" t="s">
        <v>110</v>
      </c>
      <c r="N21" s="58"/>
    </row>
    <row r="22" spans="1:17" ht="26.25" customHeight="1" x14ac:dyDescent="0.15">
      <c r="A22" s="49" t="s">
        <v>114</v>
      </c>
      <c r="B22" s="50" t="s">
        <v>115</v>
      </c>
      <c r="C22" s="49">
        <v>3</v>
      </c>
      <c r="D22" s="51" t="s">
        <v>116</v>
      </c>
      <c r="E22" s="57"/>
      <c r="F22" s="105"/>
      <c r="G22" s="107"/>
      <c r="H22" s="107"/>
      <c r="I22" s="106"/>
      <c r="J22" s="89">
        <f>E22*C22</f>
        <v>0</v>
      </c>
      <c r="K22" s="85"/>
      <c r="L22" s="49" t="s">
        <v>114</v>
      </c>
      <c r="M22" s="50" t="s">
        <v>115</v>
      </c>
      <c r="N22" s="58"/>
    </row>
    <row r="23" spans="1:17" s="52" customFormat="1" ht="26.25" customHeight="1" x14ac:dyDescent="0.15">
      <c r="A23" s="49" t="s">
        <v>117</v>
      </c>
      <c r="B23" s="50" t="s">
        <v>118</v>
      </c>
      <c r="C23" s="49">
        <v>2</v>
      </c>
      <c r="D23" s="51" t="s">
        <v>116</v>
      </c>
      <c r="E23" s="57"/>
      <c r="F23" s="105"/>
      <c r="G23" s="107"/>
      <c r="H23" s="107"/>
      <c r="I23" s="106"/>
      <c r="J23" s="89">
        <f t="shared" ref="J23:J25" si="2">E23*C23</f>
        <v>0</v>
      </c>
      <c r="K23" s="85"/>
      <c r="L23" s="49" t="s">
        <v>117</v>
      </c>
      <c r="M23" s="50" t="s">
        <v>118</v>
      </c>
      <c r="N23" s="59"/>
      <c r="P23" s="48"/>
      <c r="Q23" s="48"/>
    </row>
    <row r="24" spans="1:17" s="52" customFormat="1" ht="26.25" customHeight="1" x14ac:dyDescent="0.15">
      <c r="A24" s="49" t="s">
        <v>119</v>
      </c>
      <c r="B24" s="50" t="s">
        <v>120</v>
      </c>
      <c r="C24" s="49">
        <v>5</v>
      </c>
      <c r="D24" s="51" t="s">
        <v>116</v>
      </c>
      <c r="E24" s="57"/>
      <c r="F24" s="105"/>
      <c r="G24" s="107"/>
      <c r="H24" s="107"/>
      <c r="I24" s="106"/>
      <c r="J24" s="89">
        <f t="shared" si="2"/>
        <v>0</v>
      </c>
      <c r="K24" s="85"/>
      <c r="L24" s="49" t="s">
        <v>119</v>
      </c>
      <c r="M24" s="50" t="s">
        <v>120</v>
      </c>
      <c r="N24" s="59"/>
      <c r="P24" s="48"/>
      <c r="Q24" s="48"/>
    </row>
    <row r="25" spans="1:17" s="52" customFormat="1" ht="26.25" customHeight="1" x14ac:dyDescent="0.15">
      <c r="A25" s="49" t="s">
        <v>121</v>
      </c>
      <c r="B25" s="50" t="s">
        <v>122</v>
      </c>
      <c r="C25" s="49">
        <v>7</v>
      </c>
      <c r="D25" s="51" t="s">
        <v>123</v>
      </c>
      <c r="E25" s="57"/>
      <c r="F25" s="105"/>
      <c r="G25" s="107"/>
      <c r="H25" s="107"/>
      <c r="I25" s="106"/>
      <c r="J25" s="89">
        <f t="shared" si="2"/>
        <v>0</v>
      </c>
      <c r="K25" s="85"/>
      <c r="L25" s="49" t="s">
        <v>121</v>
      </c>
      <c r="M25" s="50" t="s">
        <v>122</v>
      </c>
      <c r="N25" s="59"/>
      <c r="P25" s="48"/>
      <c r="Q25" s="48"/>
    </row>
    <row r="26" spans="1:17" s="52" customFormat="1" ht="26.25" customHeight="1" x14ac:dyDescent="0.15">
      <c r="A26" s="49" t="s">
        <v>124</v>
      </c>
      <c r="B26" s="50" t="s">
        <v>125</v>
      </c>
      <c r="C26" s="49">
        <v>5</v>
      </c>
      <c r="D26" s="50" t="s">
        <v>126</v>
      </c>
      <c r="E26" s="93"/>
      <c r="F26" s="50" t="s">
        <v>127</v>
      </c>
      <c r="G26" s="93"/>
      <c r="H26" s="50" t="s">
        <v>128</v>
      </c>
      <c r="I26" s="93"/>
      <c r="J26" s="88">
        <f t="shared" ref="J26" si="3">IF(E26="○",C26*1,IF(G26="○",C26*3,IF(I26="○",C26*5,0)))</f>
        <v>0</v>
      </c>
      <c r="K26" s="85"/>
      <c r="L26" s="49" t="s">
        <v>124</v>
      </c>
      <c r="M26" s="50" t="s">
        <v>125</v>
      </c>
      <c r="N26" s="60"/>
      <c r="O26" s="48"/>
      <c r="P26" s="48"/>
    </row>
    <row r="27" spans="1:17" ht="26.25" customHeight="1" x14ac:dyDescent="0.15">
      <c r="A27" s="53" t="s">
        <v>129</v>
      </c>
      <c r="B27" s="54" t="s">
        <v>130</v>
      </c>
      <c r="C27" s="53">
        <v>2</v>
      </c>
      <c r="D27" s="54" t="s">
        <v>131</v>
      </c>
      <c r="E27" s="93"/>
      <c r="F27" s="54" t="s">
        <v>132</v>
      </c>
      <c r="G27" s="93"/>
      <c r="H27" s="105"/>
      <c r="I27" s="106"/>
      <c r="J27" s="90">
        <f>IF(E27="○",C27*1,IF(G27="○",C27*3,0))</f>
        <v>0</v>
      </c>
      <c r="K27" s="85"/>
      <c r="L27" s="53" t="s">
        <v>129</v>
      </c>
      <c r="M27" s="54" t="s">
        <v>130</v>
      </c>
      <c r="N27" s="61"/>
      <c r="O27" s="47"/>
      <c r="Q27" s="47"/>
    </row>
    <row r="28" spans="1:17" ht="26.25" customHeight="1" x14ac:dyDescent="0.15">
      <c r="A28" s="108" t="s">
        <v>133</v>
      </c>
      <c r="B28" s="109"/>
      <c r="C28" s="110"/>
      <c r="D28" s="103" t="s">
        <v>134</v>
      </c>
      <c r="E28" s="103"/>
      <c r="F28" s="103"/>
      <c r="G28" s="103"/>
      <c r="H28" s="103"/>
      <c r="I28" s="103"/>
      <c r="J28" s="68">
        <f>SUM(J9:J24)+J27</f>
        <v>0</v>
      </c>
      <c r="K28" s="86"/>
      <c r="L28" s="47"/>
      <c r="M28" s="47"/>
      <c r="N28" s="72"/>
      <c r="O28" s="47"/>
      <c r="P28" s="47"/>
      <c r="Q28" s="47"/>
    </row>
    <row r="29" spans="1:17" ht="26.25" customHeight="1" x14ac:dyDescent="0.15">
      <c r="A29" s="111"/>
      <c r="B29" s="112"/>
      <c r="C29" s="113"/>
      <c r="D29" s="103" t="s">
        <v>135</v>
      </c>
      <c r="E29" s="103"/>
      <c r="F29" s="103"/>
      <c r="G29" s="103"/>
      <c r="H29" s="103"/>
      <c r="I29" s="103"/>
      <c r="J29" s="54">
        <f>J25+J26</f>
        <v>0</v>
      </c>
      <c r="K29" s="87"/>
      <c r="L29" s="47"/>
      <c r="M29" s="47"/>
      <c r="N29" s="72"/>
      <c r="O29" s="47"/>
      <c r="P29" s="47"/>
      <c r="Q29" s="47"/>
    </row>
    <row r="30" spans="1:17" ht="26.25" customHeight="1" x14ac:dyDescent="0.15">
      <c r="A30" s="102" t="s">
        <v>138</v>
      </c>
      <c r="B30" s="102"/>
      <c r="C30" s="102"/>
      <c r="D30" s="103" t="s">
        <v>139</v>
      </c>
      <c r="E30" s="103"/>
      <c r="F30" s="103"/>
      <c r="G30" s="103"/>
      <c r="H30" s="103"/>
      <c r="I30" s="103"/>
      <c r="J30" s="69">
        <f>J28*1*6000</f>
        <v>0</v>
      </c>
      <c r="K30" s="85"/>
      <c r="L30" s="47"/>
      <c r="M30" s="47"/>
      <c r="N30" s="72"/>
      <c r="O30" s="47"/>
      <c r="P30" s="47"/>
      <c r="Q30" s="47"/>
    </row>
    <row r="31" spans="1:17" s="52" customFormat="1" ht="26.25" customHeight="1" x14ac:dyDescent="0.15">
      <c r="A31" s="102"/>
      <c r="B31" s="102"/>
      <c r="C31" s="102"/>
      <c r="D31" s="104" t="s">
        <v>140</v>
      </c>
      <c r="E31" s="104"/>
      <c r="F31" s="104"/>
      <c r="G31" s="104"/>
      <c r="H31" s="104"/>
      <c r="I31" s="104"/>
      <c r="J31" s="69">
        <f>J29*2*6000</f>
        <v>0</v>
      </c>
      <c r="K31" s="85"/>
      <c r="N31" s="73"/>
    </row>
    <row r="32" spans="1:17" s="52" customFormat="1" ht="26.25" customHeight="1" x14ac:dyDescent="0.15">
      <c r="A32" s="102"/>
      <c r="B32" s="102"/>
      <c r="C32" s="102"/>
      <c r="D32" s="104" t="s">
        <v>141</v>
      </c>
      <c r="E32" s="104"/>
      <c r="F32" s="104"/>
      <c r="G32" s="104"/>
      <c r="H32" s="104"/>
      <c r="I32" s="104"/>
      <c r="J32" s="54">
        <f>J30+J31</f>
        <v>0</v>
      </c>
      <c r="K32" s="87"/>
      <c r="N32" s="73"/>
    </row>
    <row r="33" spans="2:2" s="52" customFormat="1" ht="18.75" customHeight="1" x14ac:dyDescent="0.15">
      <c r="B33" s="45" t="s">
        <v>142</v>
      </c>
    </row>
    <row r="34" spans="2:2" s="52" customFormat="1" ht="26.25" customHeight="1" x14ac:dyDescent="0.15"/>
    <row r="35" spans="2:2" s="52" customFormat="1" ht="26.25" customHeight="1" x14ac:dyDescent="0.15"/>
  </sheetData>
  <mergeCells count="28">
    <mergeCell ref="A7:A8"/>
    <mergeCell ref="B7:B8"/>
    <mergeCell ref="C7:C8"/>
    <mergeCell ref="D7:J7"/>
    <mergeCell ref="D8:E8"/>
    <mergeCell ref="F8:G8"/>
    <mergeCell ref="H8:I8"/>
    <mergeCell ref="A30:C32"/>
    <mergeCell ref="D30:I30"/>
    <mergeCell ref="D31:I31"/>
    <mergeCell ref="D32:I32"/>
    <mergeCell ref="H10:I10"/>
    <mergeCell ref="F13:G13"/>
    <mergeCell ref="H13:I13"/>
    <mergeCell ref="F22:I22"/>
    <mergeCell ref="F23:I23"/>
    <mergeCell ref="F24:I24"/>
    <mergeCell ref="F25:I25"/>
    <mergeCell ref="H27:I27"/>
    <mergeCell ref="A28:C29"/>
    <mergeCell ref="D28:I28"/>
    <mergeCell ref="D29:I29"/>
    <mergeCell ref="A4:J4"/>
    <mergeCell ref="A1:I1"/>
    <mergeCell ref="A2:B2"/>
    <mergeCell ref="A3:B3"/>
    <mergeCell ref="C2:J2"/>
    <mergeCell ref="C3:J3"/>
  </mergeCells>
  <phoneticPr fontId="14"/>
  <dataValidations count="1">
    <dataValidation type="list" allowBlank="1" showInputMessage="1" showErrorMessage="1" sqref="E9:E21 I26 G26:G27 E26:E27 I14:I21 I11:I12 I9 G9:G12 G14:G21">
      <formula1>"○"</formula1>
    </dataValidation>
  </dataValidations>
  <pageMargins left="0.62992125984251968" right="0.62992125984251968" top="0.39370078740157483" bottom="0.39370078740157483" header="0.11811023622047245" footer="0.19685039370078741"/>
  <pageSetup paperSize="9" orientation="portrait" horizontalDpi="4294967292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workbookViewId="0">
      <selection activeCell="F11" sqref="F11"/>
    </sheetView>
  </sheetViews>
  <sheetFormatPr defaultRowHeight="13.5" x14ac:dyDescent="0.15"/>
  <cols>
    <col min="1" max="1" width="8.625" style="71" customWidth="1"/>
    <col min="2" max="3" width="4.375" style="71" customWidth="1"/>
    <col min="4" max="4" width="23.375" style="71" customWidth="1"/>
    <col min="5" max="5" width="5.625" style="71" customWidth="1"/>
    <col min="6" max="6" width="14.25" style="71" customWidth="1"/>
    <col min="7" max="7" width="5.875" style="71" customWidth="1"/>
    <col min="8" max="8" width="11.5" style="71" customWidth="1"/>
    <col min="9" max="9" width="3.875" style="71" customWidth="1"/>
    <col min="10" max="10" width="11.5" style="71" customWidth="1"/>
    <col min="11" max="11" width="3.875" style="71" customWidth="1"/>
    <col min="12" max="12" width="11.5" style="71" customWidth="1"/>
    <col min="13" max="13" width="3.75" style="71" customWidth="1"/>
    <col min="14" max="15" width="9" style="71" customWidth="1"/>
    <col min="16" max="256" width="9" style="71"/>
    <col min="257" max="258" width="4.375" style="71" customWidth="1"/>
    <col min="259" max="259" width="23.375" style="71" customWidth="1"/>
    <col min="260" max="260" width="5.625" style="71" customWidth="1"/>
    <col min="261" max="261" width="14.25" style="71" customWidth="1"/>
    <col min="262" max="262" width="5.875" style="71" customWidth="1"/>
    <col min="263" max="263" width="11.5" style="71" customWidth="1"/>
    <col min="264" max="264" width="3.875" style="71" customWidth="1"/>
    <col min="265" max="265" width="11.5" style="71" customWidth="1"/>
    <col min="266" max="266" width="3.875" style="71" customWidth="1"/>
    <col min="267" max="267" width="11.5" style="71" customWidth="1"/>
    <col min="268" max="268" width="3.75" style="71" customWidth="1"/>
    <col min="269" max="269" width="5" style="71" customWidth="1"/>
    <col min="270" max="270" width="7" style="71" customWidth="1"/>
    <col min="271" max="512" width="9" style="71"/>
    <col min="513" max="514" width="4.375" style="71" customWidth="1"/>
    <col min="515" max="515" width="23.375" style="71" customWidth="1"/>
    <col min="516" max="516" width="5.625" style="71" customWidth="1"/>
    <col min="517" max="517" width="14.25" style="71" customWidth="1"/>
    <col min="518" max="518" width="5.875" style="71" customWidth="1"/>
    <col min="519" max="519" width="11.5" style="71" customWidth="1"/>
    <col min="520" max="520" width="3.875" style="71" customWidth="1"/>
    <col min="521" max="521" width="11.5" style="71" customWidth="1"/>
    <col min="522" max="522" width="3.875" style="71" customWidth="1"/>
    <col min="523" max="523" width="11.5" style="71" customWidth="1"/>
    <col min="524" max="524" width="3.75" style="71" customWidth="1"/>
    <col min="525" max="525" width="5" style="71" customWidth="1"/>
    <col min="526" max="526" width="7" style="71" customWidth="1"/>
    <col min="527" max="768" width="9" style="71"/>
    <col min="769" max="770" width="4.375" style="71" customWidth="1"/>
    <col min="771" max="771" width="23.375" style="71" customWidth="1"/>
    <col min="772" max="772" width="5.625" style="71" customWidth="1"/>
    <col min="773" max="773" width="14.25" style="71" customWidth="1"/>
    <col min="774" max="774" width="5.875" style="71" customWidth="1"/>
    <col min="775" max="775" width="11.5" style="71" customWidth="1"/>
    <col min="776" max="776" width="3.875" style="71" customWidth="1"/>
    <col min="777" max="777" width="11.5" style="71" customWidth="1"/>
    <col min="778" max="778" width="3.875" style="71" customWidth="1"/>
    <col min="779" max="779" width="11.5" style="71" customWidth="1"/>
    <col min="780" max="780" width="3.75" style="71" customWidth="1"/>
    <col min="781" max="781" width="5" style="71" customWidth="1"/>
    <col min="782" max="782" width="7" style="71" customWidth="1"/>
    <col min="783" max="1024" width="9" style="71"/>
    <col min="1025" max="1026" width="4.375" style="71" customWidth="1"/>
    <col min="1027" max="1027" width="23.375" style="71" customWidth="1"/>
    <col min="1028" max="1028" width="5.625" style="71" customWidth="1"/>
    <col min="1029" max="1029" width="14.25" style="71" customWidth="1"/>
    <col min="1030" max="1030" width="5.875" style="71" customWidth="1"/>
    <col min="1031" max="1031" width="11.5" style="71" customWidth="1"/>
    <col min="1032" max="1032" width="3.875" style="71" customWidth="1"/>
    <col min="1033" max="1033" width="11.5" style="71" customWidth="1"/>
    <col min="1034" max="1034" width="3.875" style="71" customWidth="1"/>
    <col min="1035" max="1035" width="11.5" style="71" customWidth="1"/>
    <col min="1036" max="1036" width="3.75" style="71" customWidth="1"/>
    <col min="1037" max="1037" width="5" style="71" customWidth="1"/>
    <col min="1038" max="1038" width="7" style="71" customWidth="1"/>
    <col min="1039" max="1280" width="9" style="71"/>
    <col min="1281" max="1282" width="4.375" style="71" customWidth="1"/>
    <col min="1283" max="1283" width="23.375" style="71" customWidth="1"/>
    <col min="1284" max="1284" width="5.625" style="71" customWidth="1"/>
    <col min="1285" max="1285" width="14.25" style="71" customWidth="1"/>
    <col min="1286" max="1286" width="5.875" style="71" customWidth="1"/>
    <col min="1287" max="1287" width="11.5" style="71" customWidth="1"/>
    <col min="1288" max="1288" width="3.875" style="71" customWidth="1"/>
    <col min="1289" max="1289" width="11.5" style="71" customWidth="1"/>
    <col min="1290" max="1290" width="3.875" style="71" customWidth="1"/>
    <col min="1291" max="1291" width="11.5" style="71" customWidth="1"/>
    <col min="1292" max="1292" width="3.75" style="71" customWidth="1"/>
    <col min="1293" max="1293" width="5" style="71" customWidth="1"/>
    <col min="1294" max="1294" width="7" style="71" customWidth="1"/>
    <col min="1295" max="1536" width="9" style="71"/>
    <col min="1537" max="1538" width="4.375" style="71" customWidth="1"/>
    <col min="1539" max="1539" width="23.375" style="71" customWidth="1"/>
    <col min="1540" max="1540" width="5.625" style="71" customWidth="1"/>
    <col min="1541" max="1541" width="14.25" style="71" customWidth="1"/>
    <col min="1542" max="1542" width="5.875" style="71" customWidth="1"/>
    <col min="1543" max="1543" width="11.5" style="71" customWidth="1"/>
    <col min="1544" max="1544" width="3.875" style="71" customWidth="1"/>
    <col min="1545" max="1545" width="11.5" style="71" customWidth="1"/>
    <col min="1546" max="1546" width="3.875" style="71" customWidth="1"/>
    <col min="1547" max="1547" width="11.5" style="71" customWidth="1"/>
    <col min="1548" max="1548" width="3.75" style="71" customWidth="1"/>
    <col min="1549" max="1549" width="5" style="71" customWidth="1"/>
    <col min="1550" max="1550" width="7" style="71" customWidth="1"/>
    <col min="1551" max="1792" width="9" style="71"/>
    <col min="1793" max="1794" width="4.375" style="71" customWidth="1"/>
    <col min="1795" max="1795" width="23.375" style="71" customWidth="1"/>
    <col min="1796" max="1796" width="5.625" style="71" customWidth="1"/>
    <col min="1797" max="1797" width="14.25" style="71" customWidth="1"/>
    <col min="1798" max="1798" width="5.875" style="71" customWidth="1"/>
    <col min="1799" max="1799" width="11.5" style="71" customWidth="1"/>
    <col min="1800" max="1800" width="3.875" style="71" customWidth="1"/>
    <col min="1801" max="1801" width="11.5" style="71" customWidth="1"/>
    <col min="1802" max="1802" width="3.875" style="71" customWidth="1"/>
    <col min="1803" max="1803" width="11.5" style="71" customWidth="1"/>
    <col min="1804" max="1804" width="3.75" style="71" customWidth="1"/>
    <col min="1805" max="1805" width="5" style="71" customWidth="1"/>
    <col min="1806" max="1806" width="7" style="71" customWidth="1"/>
    <col min="1807" max="2048" width="9" style="71"/>
    <col min="2049" max="2050" width="4.375" style="71" customWidth="1"/>
    <col min="2051" max="2051" width="23.375" style="71" customWidth="1"/>
    <col min="2052" max="2052" width="5.625" style="71" customWidth="1"/>
    <col min="2053" max="2053" width="14.25" style="71" customWidth="1"/>
    <col min="2054" max="2054" width="5.875" style="71" customWidth="1"/>
    <col min="2055" max="2055" width="11.5" style="71" customWidth="1"/>
    <col min="2056" max="2056" width="3.875" style="71" customWidth="1"/>
    <col min="2057" max="2057" width="11.5" style="71" customWidth="1"/>
    <col min="2058" max="2058" width="3.875" style="71" customWidth="1"/>
    <col min="2059" max="2059" width="11.5" style="71" customWidth="1"/>
    <col min="2060" max="2060" width="3.75" style="71" customWidth="1"/>
    <col min="2061" max="2061" width="5" style="71" customWidth="1"/>
    <col min="2062" max="2062" width="7" style="71" customWidth="1"/>
    <col min="2063" max="2304" width="9" style="71"/>
    <col min="2305" max="2306" width="4.375" style="71" customWidth="1"/>
    <col min="2307" max="2307" width="23.375" style="71" customWidth="1"/>
    <col min="2308" max="2308" width="5.625" style="71" customWidth="1"/>
    <col min="2309" max="2309" width="14.25" style="71" customWidth="1"/>
    <col min="2310" max="2310" width="5.875" style="71" customWidth="1"/>
    <col min="2311" max="2311" width="11.5" style="71" customWidth="1"/>
    <col min="2312" max="2312" width="3.875" style="71" customWidth="1"/>
    <col min="2313" max="2313" width="11.5" style="71" customWidth="1"/>
    <col min="2314" max="2314" width="3.875" style="71" customWidth="1"/>
    <col min="2315" max="2315" width="11.5" style="71" customWidth="1"/>
    <col min="2316" max="2316" width="3.75" style="71" customWidth="1"/>
    <col min="2317" max="2317" width="5" style="71" customWidth="1"/>
    <col min="2318" max="2318" width="7" style="71" customWidth="1"/>
    <col min="2319" max="2560" width="9" style="71"/>
    <col min="2561" max="2562" width="4.375" style="71" customWidth="1"/>
    <col min="2563" max="2563" width="23.375" style="71" customWidth="1"/>
    <col min="2564" max="2564" width="5.625" style="71" customWidth="1"/>
    <col min="2565" max="2565" width="14.25" style="71" customWidth="1"/>
    <col min="2566" max="2566" width="5.875" style="71" customWidth="1"/>
    <col min="2567" max="2567" width="11.5" style="71" customWidth="1"/>
    <col min="2568" max="2568" width="3.875" style="71" customWidth="1"/>
    <col min="2569" max="2569" width="11.5" style="71" customWidth="1"/>
    <col min="2570" max="2570" width="3.875" style="71" customWidth="1"/>
    <col min="2571" max="2571" width="11.5" style="71" customWidth="1"/>
    <col min="2572" max="2572" width="3.75" style="71" customWidth="1"/>
    <col min="2573" max="2573" width="5" style="71" customWidth="1"/>
    <col min="2574" max="2574" width="7" style="71" customWidth="1"/>
    <col min="2575" max="2816" width="9" style="71"/>
    <col min="2817" max="2818" width="4.375" style="71" customWidth="1"/>
    <col min="2819" max="2819" width="23.375" style="71" customWidth="1"/>
    <col min="2820" max="2820" width="5.625" style="71" customWidth="1"/>
    <col min="2821" max="2821" width="14.25" style="71" customWidth="1"/>
    <col min="2822" max="2822" width="5.875" style="71" customWidth="1"/>
    <col min="2823" max="2823" width="11.5" style="71" customWidth="1"/>
    <col min="2824" max="2824" width="3.875" style="71" customWidth="1"/>
    <col min="2825" max="2825" width="11.5" style="71" customWidth="1"/>
    <col min="2826" max="2826" width="3.875" style="71" customWidth="1"/>
    <col min="2827" max="2827" width="11.5" style="71" customWidth="1"/>
    <col min="2828" max="2828" width="3.75" style="71" customWidth="1"/>
    <col min="2829" max="2829" width="5" style="71" customWidth="1"/>
    <col min="2830" max="2830" width="7" style="71" customWidth="1"/>
    <col min="2831" max="3072" width="9" style="71"/>
    <col min="3073" max="3074" width="4.375" style="71" customWidth="1"/>
    <col min="3075" max="3075" width="23.375" style="71" customWidth="1"/>
    <col min="3076" max="3076" width="5.625" style="71" customWidth="1"/>
    <col min="3077" max="3077" width="14.25" style="71" customWidth="1"/>
    <col min="3078" max="3078" width="5.875" style="71" customWidth="1"/>
    <col min="3079" max="3079" width="11.5" style="71" customWidth="1"/>
    <col min="3080" max="3080" width="3.875" style="71" customWidth="1"/>
    <col min="3081" max="3081" width="11.5" style="71" customWidth="1"/>
    <col min="3082" max="3082" width="3.875" style="71" customWidth="1"/>
    <col min="3083" max="3083" width="11.5" style="71" customWidth="1"/>
    <col min="3084" max="3084" width="3.75" style="71" customWidth="1"/>
    <col min="3085" max="3085" width="5" style="71" customWidth="1"/>
    <col min="3086" max="3086" width="7" style="71" customWidth="1"/>
    <col min="3087" max="3328" width="9" style="71"/>
    <col min="3329" max="3330" width="4.375" style="71" customWidth="1"/>
    <col min="3331" max="3331" width="23.375" style="71" customWidth="1"/>
    <col min="3332" max="3332" width="5.625" style="71" customWidth="1"/>
    <col min="3333" max="3333" width="14.25" style="71" customWidth="1"/>
    <col min="3334" max="3334" width="5.875" style="71" customWidth="1"/>
    <col min="3335" max="3335" width="11.5" style="71" customWidth="1"/>
    <col min="3336" max="3336" width="3.875" style="71" customWidth="1"/>
    <col min="3337" max="3337" width="11.5" style="71" customWidth="1"/>
    <col min="3338" max="3338" width="3.875" style="71" customWidth="1"/>
    <col min="3339" max="3339" width="11.5" style="71" customWidth="1"/>
    <col min="3340" max="3340" width="3.75" style="71" customWidth="1"/>
    <col min="3341" max="3341" width="5" style="71" customWidth="1"/>
    <col min="3342" max="3342" width="7" style="71" customWidth="1"/>
    <col min="3343" max="3584" width="9" style="71"/>
    <col min="3585" max="3586" width="4.375" style="71" customWidth="1"/>
    <col min="3587" max="3587" width="23.375" style="71" customWidth="1"/>
    <col min="3588" max="3588" width="5.625" style="71" customWidth="1"/>
    <col min="3589" max="3589" width="14.25" style="71" customWidth="1"/>
    <col min="3590" max="3590" width="5.875" style="71" customWidth="1"/>
    <col min="3591" max="3591" width="11.5" style="71" customWidth="1"/>
    <col min="3592" max="3592" width="3.875" style="71" customWidth="1"/>
    <col min="3593" max="3593" width="11.5" style="71" customWidth="1"/>
    <col min="3594" max="3594" width="3.875" style="71" customWidth="1"/>
    <col min="3595" max="3595" width="11.5" style="71" customWidth="1"/>
    <col min="3596" max="3596" width="3.75" style="71" customWidth="1"/>
    <col min="3597" max="3597" width="5" style="71" customWidth="1"/>
    <col min="3598" max="3598" width="7" style="71" customWidth="1"/>
    <col min="3599" max="3840" width="9" style="71"/>
    <col min="3841" max="3842" width="4.375" style="71" customWidth="1"/>
    <col min="3843" max="3843" width="23.375" style="71" customWidth="1"/>
    <col min="3844" max="3844" width="5.625" style="71" customWidth="1"/>
    <col min="3845" max="3845" width="14.25" style="71" customWidth="1"/>
    <col min="3846" max="3846" width="5.875" style="71" customWidth="1"/>
    <col min="3847" max="3847" width="11.5" style="71" customWidth="1"/>
    <col min="3848" max="3848" width="3.875" style="71" customWidth="1"/>
    <col min="3849" max="3849" width="11.5" style="71" customWidth="1"/>
    <col min="3850" max="3850" width="3.875" style="71" customWidth="1"/>
    <col min="3851" max="3851" width="11.5" style="71" customWidth="1"/>
    <col min="3852" max="3852" width="3.75" style="71" customWidth="1"/>
    <col min="3853" max="3853" width="5" style="71" customWidth="1"/>
    <col min="3854" max="3854" width="7" style="71" customWidth="1"/>
    <col min="3855" max="4096" width="9" style="71"/>
    <col min="4097" max="4098" width="4.375" style="71" customWidth="1"/>
    <col min="4099" max="4099" width="23.375" style="71" customWidth="1"/>
    <col min="4100" max="4100" width="5.625" style="71" customWidth="1"/>
    <col min="4101" max="4101" width="14.25" style="71" customWidth="1"/>
    <col min="4102" max="4102" width="5.875" style="71" customWidth="1"/>
    <col min="4103" max="4103" width="11.5" style="71" customWidth="1"/>
    <col min="4104" max="4104" width="3.875" style="71" customWidth="1"/>
    <col min="4105" max="4105" width="11.5" style="71" customWidth="1"/>
    <col min="4106" max="4106" width="3.875" style="71" customWidth="1"/>
    <col min="4107" max="4107" width="11.5" style="71" customWidth="1"/>
    <col min="4108" max="4108" width="3.75" style="71" customWidth="1"/>
    <col min="4109" max="4109" width="5" style="71" customWidth="1"/>
    <col min="4110" max="4110" width="7" style="71" customWidth="1"/>
    <col min="4111" max="4352" width="9" style="71"/>
    <col min="4353" max="4354" width="4.375" style="71" customWidth="1"/>
    <col min="4355" max="4355" width="23.375" style="71" customWidth="1"/>
    <col min="4356" max="4356" width="5.625" style="71" customWidth="1"/>
    <col min="4357" max="4357" width="14.25" style="71" customWidth="1"/>
    <col min="4358" max="4358" width="5.875" style="71" customWidth="1"/>
    <col min="4359" max="4359" width="11.5" style="71" customWidth="1"/>
    <col min="4360" max="4360" width="3.875" style="71" customWidth="1"/>
    <col min="4361" max="4361" width="11.5" style="71" customWidth="1"/>
    <col min="4362" max="4362" width="3.875" style="71" customWidth="1"/>
    <col min="4363" max="4363" width="11.5" style="71" customWidth="1"/>
    <col min="4364" max="4364" width="3.75" style="71" customWidth="1"/>
    <col min="4365" max="4365" width="5" style="71" customWidth="1"/>
    <col min="4366" max="4366" width="7" style="71" customWidth="1"/>
    <col min="4367" max="4608" width="9" style="71"/>
    <col min="4609" max="4610" width="4.375" style="71" customWidth="1"/>
    <col min="4611" max="4611" width="23.375" style="71" customWidth="1"/>
    <col min="4612" max="4612" width="5.625" style="71" customWidth="1"/>
    <col min="4613" max="4613" width="14.25" style="71" customWidth="1"/>
    <col min="4614" max="4614" width="5.875" style="71" customWidth="1"/>
    <col min="4615" max="4615" width="11.5" style="71" customWidth="1"/>
    <col min="4616" max="4616" width="3.875" style="71" customWidth="1"/>
    <col min="4617" max="4617" width="11.5" style="71" customWidth="1"/>
    <col min="4618" max="4618" width="3.875" style="71" customWidth="1"/>
    <col min="4619" max="4619" width="11.5" style="71" customWidth="1"/>
    <col min="4620" max="4620" width="3.75" style="71" customWidth="1"/>
    <col min="4621" max="4621" width="5" style="71" customWidth="1"/>
    <col min="4622" max="4622" width="7" style="71" customWidth="1"/>
    <col min="4623" max="4864" width="9" style="71"/>
    <col min="4865" max="4866" width="4.375" style="71" customWidth="1"/>
    <col min="4867" max="4867" width="23.375" style="71" customWidth="1"/>
    <col min="4868" max="4868" width="5.625" style="71" customWidth="1"/>
    <col min="4869" max="4869" width="14.25" style="71" customWidth="1"/>
    <col min="4870" max="4870" width="5.875" style="71" customWidth="1"/>
    <col min="4871" max="4871" width="11.5" style="71" customWidth="1"/>
    <col min="4872" max="4872" width="3.875" style="71" customWidth="1"/>
    <col min="4873" max="4873" width="11.5" style="71" customWidth="1"/>
    <col min="4874" max="4874" width="3.875" style="71" customWidth="1"/>
    <col min="4875" max="4875" width="11.5" style="71" customWidth="1"/>
    <col min="4876" max="4876" width="3.75" style="71" customWidth="1"/>
    <col min="4877" max="4877" width="5" style="71" customWidth="1"/>
    <col min="4878" max="4878" width="7" style="71" customWidth="1"/>
    <col min="4879" max="5120" width="9" style="71"/>
    <col min="5121" max="5122" width="4.375" style="71" customWidth="1"/>
    <col min="5123" max="5123" width="23.375" style="71" customWidth="1"/>
    <col min="5124" max="5124" width="5.625" style="71" customWidth="1"/>
    <col min="5125" max="5125" width="14.25" style="71" customWidth="1"/>
    <col min="5126" max="5126" width="5.875" style="71" customWidth="1"/>
    <col min="5127" max="5127" width="11.5" style="71" customWidth="1"/>
    <col min="5128" max="5128" width="3.875" style="71" customWidth="1"/>
    <col min="5129" max="5129" width="11.5" style="71" customWidth="1"/>
    <col min="5130" max="5130" width="3.875" style="71" customWidth="1"/>
    <col min="5131" max="5131" width="11.5" style="71" customWidth="1"/>
    <col min="5132" max="5132" width="3.75" style="71" customWidth="1"/>
    <col min="5133" max="5133" width="5" style="71" customWidth="1"/>
    <col min="5134" max="5134" width="7" style="71" customWidth="1"/>
    <col min="5135" max="5376" width="9" style="71"/>
    <col min="5377" max="5378" width="4.375" style="71" customWidth="1"/>
    <col min="5379" max="5379" width="23.375" style="71" customWidth="1"/>
    <col min="5380" max="5380" width="5.625" style="71" customWidth="1"/>
    <col min="5381" max="5381" width="14.25" style="71" customWidth="1"/>
    <col min="5382" max="5382" width="5.875" style="71" customWidth="1"/>
    <col min="5383" max="5383" width="11.5" style="71" customWidth="1"/>
    <col min="5384" max="5384" width="3.875" style="71" customWidth="1"/>
    <col min="5385" max="5385" width="11.5" style="71" customWidth="1"/>
    <col min="5386" max="5386" width="3.875" style="71" customWidth="1"/>
    <col min="5387" max="5387" width="11.5" style="71" customWidth="1"/>
    <col min="5388" max="5388" width="3.75" style="71" customWidth="1"/>
    <col min="5389" max="5389" width="5" style="71" customWidth="1"/>
    <col min="5390" max="5390" width="7" style="71" customWidth="1"/>
    <col min="5391" max="5632" width="9" style="71"/>
    <col min="5633" max="5634" width="4.375" style="71" customWidth="1"/>
    <col min="5635" max="5635" width="23.375" style="71" customWidth="1"/>
    <col min="5636" max="5636" width="5.625" style="71" customWidth="1"/>
    <col min="5637" max="5637" width="14.25" style="71" customWidth="1"/>
    <col min="5638" max="5638" width="5.875" style="71" customWidth="1"/>
    <col min="5639" max="5639" width="11.5" style="71" customWidth="1"/>
    <col min="5640" max="5640" width="3.875" style="71" customWidth="1"/>
    <col min="5641" max="5641" width="11.5" style="71" customWidth="1"/>
    <col min="5642" max="5642" width="3.875" style="71" customWidth="1"/>
    <col min="5643" max="5643" width="11.5" style="71" customWidth="1"/>
    <col min="5644" max="5644" width="3.75" style="71" customWidth="1"/>
    <col min="5645" max="5645" width="5" style="71" customWidth="1"/>
    <col min="5646" max="5646" width="7" style="71" customWidth="1"/>
    <col min="5647" max="5888" width="9" style="71"/>
    <col min="5889" max="5890" width="4.375" style="71" customWidth="1"/>
    <col min="5891" max="5891" width="23.375" style="71" customWidth="1"/>
    <col min="5892" max="5892" width="5.625" style="71" customWidth="1"/>
    <col min="5893" max="5893" width="14.25" style="71" customWidth="1"/>
    <col min="5894" max="5894" width="5.875" style="71" customWidth="1"/>
    <col min="5895" max="5895" width="11.5" style="71" customWidth="1"/>
    <col min="5896" max="5896" width="3.875" style="71" customWidth="1"/>
    <col min="5897" max="5897" width="11.5" style="71" customWidth="1"/>
    <col min="5898" max="5898" width="3.875" style="71" customWidth="1"/>
    <col min="5899" max="5899" width="11.5" style="71" customWidth="1"/>
    <col min="5900" max="5900" width="3.75" style="71" customWidth="1"/>
    <col min="5901" max="5901" width="5" style="71" customWidth="1"/>
    <col min="5902" max="5902" width="7" style="71" customWidth="1"/>
    <col min="5903" max="6144" width="9" style="71"/>
    <col min="6145" max="6146" width="4.375" style="71" customWidth="1"/>
    <col min="6147" max="6147" width="23.375" style="71" customWidth="1"/>
    <col min="6148" max="6148" width="5.625" style="71" customWidth="1"/>
    <col min="6149" max="6149" width="14.25" style="71" customWidth="1"/>
    <col min="6150" max="6150" width="5.875" style="71" customWidth="1"/>
    <col min="6151" max="6151" width="11.5" style="71" customWidth="1"/>
    <col min="6152" max="6152" width="3.875" style="71" customWidth="1"/>
    <col min="6153" max="6153" width="11.5" style="71" customWidth="1"/>
    <col min="6154" max="6154" width="3.875" style="71" customWidth="1"/>
    <col min="6155" max="6155" width="11.5" style="71" customWidth="1"/>
    <col min="6156" max="6156" width="3.75" style="71" customWidth="1"/>
    <col min="6157" max="6157" width="5" style="71" customWidth="1"/>
    <col min="6158" max="6158" width="7" style="71" customWidth="1"/>
    <col min="6159" max="6400" width="9" style="71"/>
    <col min="6401" max="6402" width="4.375" style="71" customWidth="1"/>
    <col min="6403" max="6403" width="23.375" style="71" customWidth="1"/>
    <col min="6404" max="6404" width="5.625" style="71" customWidth="1"/>
    <col min="6405" max="6405" width="14.25" style="71" customWidth="1"/>
    <col min="6406" max="6406" width="5.875" style="71" customWidth="1"/>
    <col min="6407" max="6407" width="11.5" style="71" customWidth="1"/>
    <col min="6408" max="6408" width="3.875" style="71" customWidth="1"/>
    <col min="6409" max="6409" width="11.5" style="71" customWidth="1"/>
    <col min="6410" max="6410" width="3.875" style="71" customWidth="1"/>
    <col min="6411" max="6411" width="11.5" style="71" customWidth="1"/>
    <col min="6412" max="6412" width="3.75" style="71" customWidth="1"/>
    <col min="6413" max="6413" width="5" style="71" customWidth="1"/>
    <col min="6414" max="6414" width="7" style="71" customWidth="1"/>
    <col min="6415" max="6656" width="9" style="71"/>
    <col min="6657" max="6658" width="4.375" style="71" customWidth="1"/>
    <col min="6659" max="6659" width="23.375" style="71" customWidth="1"/>
    <col min="6660" max="6660" width="5.625" style="71" customWidth="1"/>
    <col min="6661" max="6661" width="14.25" style="71" customWidth="1"/>
    <col min="6662" max="6662" width="5.875" style="71" customWidth="1"/>
    <col min="6663" max="6663" width="11.5" style="71" customWidth="1"/>
    <col min="6664" max="6664" width="3.875" style="71" customWidth="1"/>
    <col min="6665" max="6665" width="11.5" style="71" customWidth="1"/>
    <col min="6666" max="6666" width="3.875" style="71" customWidth="1"/>
    <col min="6667" max="6667" width="11.5" style="71" customWidth="1"/>
    <col min="6668" max="6668" width="3.75" style="71" customWidth="1"/>
    <col min="6669" max="6669" width="5" style="71" customWidth="1"/>
    <col min="6670" max="6670" width="7" style="71" customWidth="1"/>
    <col min="6671" max="6912" width="9" style="71"/>
    <col min="6913" max="6914" width="4.375" style="71" customWidth="1"/>
    <col min="6915" max="6915" width="23.375" style="71" customWidth="1"/>
    <col min="6916" max="6916" width="5.625" style="71" customWidth="1"/>
    <col min="6917" max="6917" width="14.25" style="71" customWidth="1"/>
    <col min="6918" max="6918" width="5.875" style="71" customWidth="1"/>
    <col min="6919" max="6919" width="11.5" style="71" customWidth="1"/>
    <col min="6920" max="6920" width="3.875" style="71" customWidth="1"/>
    <col min="6921" max="6921" width="11.5" style="71" customWidth="1"/>
    <col min="6922" max="6922" width="3.875" style="71" customWidth="1"/>
    <col min="6923" max="6923" width="11.5" style="71" customWidth="1"/>
    <col min="6924" max="6924" width="3.75" style="71" customWidth="1"/>
    <col min="6925" max="6925" width="5" style="71" customWidth="1"/>
    <col min="6926" max="6926" width="7" style="71" customWidth="1"/>
    <col min="6927" max="7168" width="9" style="71"/>
    <col min="7169" max="7170" width="4.375" style="71" customWidth="1"/>
    <col min="7171" max="7171" width="23.375" style="71" customWidth="1"/>
    <col min="7172" max="7172" width="5.625" style="71" customWidth="1"/>
    <col min="7173" max="7173" width="14.25" style="71" customWidth="1"/>
    <col min="7174" max="7174" width="5.875" style="71" customWidth="1"/>
    <col min="7175" max="7175" width="11.5" style="71" customWidth="1"/>
    <col min="7176" max="7176" width="3.875" style="71" customWidth="1"/>
    <col min="7177" max="7177" width="11.5" style="71" customWidth="1"/>
    <col min="7178" max="7178" width="3.875" style="71" customWidth="1"/>
    <col min="7179" max="7179" width="11.5" style="71" customWidth="1"/>
    <col min="7180" max="7180" width="3.75" style="71" customWidth="1"/>
    <col min="7181" max="7181" width="5" style="71" customWidth="1"/>
    <col min="7182" max="7182" width="7" style="71" customWidth="1"/>
    <col min="7183" max="7424" width="9" style="71"/>
    <col min="7425" max="7426" width="4.375" style="71" customWidth="1"/>
    <col min="7427" max="7427" width="23.375" style="71" customWidth="1"/>
    <col min="7428" max="7428" width="5.625" style="71" customWidth="1"/>
    <col min="7429" max="7429" width="14.25" style="71" customWidth="1"/>
    <col min="7430" max="7430" width="5.875" style="71" customWidth="1"/>
    <col min="7431" max="7431" width="11.5" style="71" customWidth="1"/>
    <col min="7432" max="7432" width="3.875" style="71" customWidth="1"/>
    <col min="7433" max="7433" width="11.5" style="71" customWidth="1"/>
    <col min="7434" max="7434" width="3.875" style="71" customWidth="1"/>
    <col min="7435" max="7435" width="11.5" style="71" customWidth="1"/>
    <col min="7436" max="7436" width="3.75" style="71" customWidth="1"/>
    <col min="7437" max="7437" width="5" style="71" customWidth="1"/>
    <col min="7438" max="7438" width="7" style="71" customWidth="1"/>
    <col min="7439" max="7680" width="9" style="71"/>
    <col min="7681" max="7682" width="4.375" style="71" customWidth="1"/>
    <col min="7683" max="7683" width="23.375" style="71" customWidth="1"/>
    <col min="7684" max="7684" width="5.625" style="71" customWidth="1"/>
    <col min="7685" max="7685" width="14.25" style="71" customWidth="1"/>
    <col min="7686" max="7686" width="5.875" style="71" customWidth="1"/>
    <col min="7687" max="7687" width="11.5" style="71" customWidth="1"/>
    <col min="7688" max="7688" width="3.875" style="71" customWidth="1"/>
    <col min="7689" max="7689" width="11.5" style="71" customWidth="1"/>
    <col min="7690" max="7690" width="3.875" style="71" customWidth="1"/>
    <col min="7691" max="7691" width="11.5" style="71" customWidth="1"/>
    <col min="7692" max="7692" width="3.75" style="71" customWidth="1"/>
    <col min="7693" max="7693" width="5" style="71" customWidth="1"/>
    <col min="7694" max="7694" width="7" style="71" customWidth="1"/>
    <col min="7695" max="7936" width="9" style="71"/>
    <col min="7937" max="7938" width="4.375" style="71" customWidth="1"/>
    <col min="7939" max="7939" width="23.375" style="71" customWidth="1"/>
    <col min="7940" max="7940" width="5.625" style="71" customWidth="1"/>
    <col min="7941" max="7941" width="14.25" style="71" customWidth="1"/>
    <col min="7942" max="7942" width="5.875" style="71" customWidth="1"/>
    <col min="7943" max="7943" width="11.5" style="71" customWidth="1"/>
    <col min="7944" max="7944" width="3.875" style="71" customWidth="1"/>
    <col min="7945" max="7945" width="11.5" style="71" customWidth="1"/>
    <col min="7946" max="7946" width="3.875" style="71" customWidth="1"/>
    <col min="7947" max="7947" width="11.5" style="71" customWidth="1"/>
    <col min="7948" max="7948" width="3.75" style="71" customWidth="1"/>
    <col min="7949" max="7949" width="5" style="71" customWidth="1"/>
    <col min="7950" max="7950" width="7" style="71" customWidth="1"/>
    <col min="7951" max="8192" width="9" style="71"/>
    <col min="8193" max="8194" width="4.375" style="71" customWidth="1"/>
    <col min="8195" max="8195" width="23.375" style="71" customWidth="1"/>
    <col min="8196" max="8196" width="5.625" style="71" customWidth="1"/>
    <col min="8197" max="8197" width="14.25" style="71" customWidth="1"/>
    <col min="8198" max="8198" width="5.875" style="71" customWidth="1"/>
    <col min="8199" max="8199" width="11.5" style="71" customWidth="1"/>
    <col min="8200" max="8200" width="3.875" style="71" customWidth="1"/>
    <col min="8201" max="8201" width="11.5" style="71" customWidth="1"/>
    <col min="8202" max="8202" width="3.875" style="71" customWidth="1"/>
    <col min="8203" max="8203" width="11.5" style="71" customWidth="1"/>
    <col min="8204" max="8204" width="3.75" style="71" customWidth="1"/>
    <col min="8205" max="8205" width="5" style="71" customWidth="1"/>
    <col min="8206" max="8206" width="7" style="71" customWidth="1"/>
    <col min="8207" max="8448" width="9" style="71"/>
    <col min="8449" max="8450" width="4.375" style="71" customWidth="1"/>
    <col min="8451" max="8451" width="23.375" style="71" customWidth="1"/>
    <col min="8452" max="8452" width="5.625" style="71" customWidth="1"/>
    <col min="8453" max="8453" width="14.25" style="71" customWidth="1"/>
    <col min="8454" max="8454" width="5.875" style="71" customWidth="1"/>
    <col min="8455" max="8455" width="11.5" style="71" customWidth="1"/>
    <col min="8456" max="8456" width="3.875" style="71" customWidth="1"/>
    <col min="8457" max="8457" width="11.5" style="71" customWidth="1"/>
    <col min="8458" max="8458" width="3.875" style="71" customWidth="1"/>
    <col min="8459" max="8459" width="11.5" style="71" customWidth="1"/>
    <col min="8460" max="8460" width="3.75" style="71" customWidth="1"/>
    <col min="8461" max="8461" width="5" style="71" customWidth="1"/>
    <col min="8462" max="8462" width="7" style="71" customWidth="1"/>
    <col min="8463" max="8704" width="9" style="71"/>
    <col min="8705" max="8706" width="4.375" style="71" customWidth="1"/>
    <col min="8707" max="8707" width="23.375" style="71" customWidth="1"/>
    <col min="8708" max="8708" width="5.625" style="71" customWidth="1"/>
    <col min="8709" max="8709" width="14.25" style="71" customWidth="1"/>
    <col min="8710" max="8710" width="5.875" style="71" customWidth="1"/>
    <col min="8711" max="8711" width="11.5" style="71" customWidth="1"/>
    <col min="8712" max="8712" width="3.875" style="71" customWidth="1"/>
    <col min="8713" max="8713" width="11.5" style="71" customWidth="1"/>
    <col min="8714" max="8714" width="3.875" style="71" customWidth="1"/>
    <col min="8715" max="8715" width="11.5" style="71" customWidth="1"/>
    <col min="8716" max="8716" width="3.75" style="71" customWidth="1"/>
    <col min="8717" max="8717" width="5" style="71" customWidth="1"/>
    <col min="8718" max="8718" width="7" style="71" customWidth="1"/>
    <col min="8719" max="8960" width="9" style="71"/>
    <col min="8961" max="8962" width="4.375" style="71" customWidth="1"/>
    <col min="8963" max="8963" width="23.375" style="71" customWidth="1"/>
    <col min="8964" max="8964" width="5.625" style="71" customWidth="1"/>
    <col min="8965" max="8965" width="14.25" style="71" customWidth="1"/>
    <col min="8966" max="8966" width="5.875" style="71" customWidth="1"/>
    <col min="8967" max="8967" width="11.5" style="71" customWidth="1"/>
    <col min="8968" max="8968" width="3.875" style="71" customWidth="1"/>
    <col min="8969" max="8969" width="11.5" style="71" customWidth="1"/>
    <col min="8970" max="8970" width="3.875" style="71" customWidth="1"/>
    <col min="8971" max="8971" width="11.5" style="71" customWidth="1"/>
    <col min="8972" max="8972" width="3.75" style="71" customWidth="1"/>
    <col min="8973" max="8973" width="5" style="71" customWidth="1"/>
    <col min="8974" max="8974" width="7" style="71" customWidth="1"/>
    <col min="8975" max="9216" width="9" style="71"/>
    <col min="9217" max="9218" width="4.375" style="71" customWidth="1"/>
    <col min="9219" max="9219" width="23.375" style="71" customWidth="1"/>
    <col min="9220" max="9220" width="5.625" style="71" customWidth="1"/>
    <col min="9221" max="9221" width="14.25" style="71" customWidth="1"/>
    <col min="9222" max="9222" width="5.875" style="71" customWidth="1"/>
    <col min="9223" max="9223" width="11.5" style="71" customWidth="1"/>
    <col min="9224" max="9224" width="3.875" style="71" customWidth="1"/>
    <col min="9225" max="9225" width="11.5" style="71" customWidth="1"/>
    <col min="9226" max="9226" width="3.875" style="71" customWidth="1"/>
    <col min="9227" max="9227" width="11.5" style="71" customWidth="1"/>
    <col min="9228" max="9228" width="3.75" style="71" customWidth="1"/>
    <col min="9229" max="9229" width="5" style="71" customWidth="1"/>
    <col min="9230" max="9230" width="7" style="71" customWidth="1"/>
    <col min="9231" max="9472" width="9" style="71"/>
    <col min="9473" max="9474" width="4.375" style="71" customWidth="1"/>
    <col min="9475" max="9475" width="23.375" style="71" customWidth="1"/>
    <col min="9476" max="9476" width="5.625" style="71" customWidth="1"/>
    <col min="9477" max="9477" width="14.25" style="71" customWidth="1"/>
    <col min="9478" max="9478" width="5.875" style="71" customWidth="1"/>
    <col min="9479" max="9479" width="11.5" style="71" customWidth="1"/>
    <col min="9480" max="9480" width="3.875" style="71" customWidth="1"/>
    <col min="9481" max="9481" width="11.5" style="71" customWidth="1"/>
    <col min="9482" max="9482" width="3.875" style="71" customWidth="1"/>
    <col min="9483" max="9483" width="11.5" style="71" customWidth="1"/>
    <col min="9484" max="9484" width="3.75" style="71" customWidth="1"/>
    <col min="9485" max="9485" width="5" style="71" customWidth="1"/>
    <col min="9486" max="9486" width="7" style="71" customWidth="1"/>
    <col min="9487" max="9728" width="9" style="71"/>
    <col min="9729" max="9730" width="4.375" style="71" customWidth="1"/>
    <col min="9731" max="9731" width="23.375" style="71" customWidth="1"/>
    <col min="9732" max="9732" width="5.625" style="71" customWidth="1"/>
    <col min="9733" max="9733" width="14.25" style="71" customWidth="1"/>
    <col min="9734" max="9734" width="5.875" style="71" customWidth="1"/>
    <col min="9735" max="9735" width="11.5" style="71" customWidth="1"/>
    <col min="9736" max="9736" width="3.875" style="71" customWidth="1"/>
    <col min="9737" max="9737" width="11.5" style="71" customWidth="1"/>
    <col min="9738" max="9738" width="3.875" style="71" customWidth="1"/>
    <col min="9739" max="9739" width="11.5" style="71" customWidth="1"/>
    <col min="9740" max="9740" width="3.75" style="71" customWidth="1"/>
    <col min="9741" max="9741" width="5" style="71" customWidth="1"/>
    <col min="9742" max="9742" width="7" style="71" customWidth="1"/>
    <col min="9743" max="9984" width="9" style="71"/>
    <col min="9985" max="9986" width="4.375" style="71" customWidth="1"/>
    <col min="9987" max="9987" width="23.375" style="71" customWidth="1"/>
    <col min="9988" max="9988" width="5.625" style="71" customWidth="1"/>
    <col min="9989" max="9989" width="14.25" style="71" customWidth="1"/>
    <col min="9990" max="9990" width="5.875" style="71" customWidth="1"/>
    <col min="9991" max="9991" width="11.5" style="71" customWidth="1"/>
    <col min="9992" max="9992" width="3.875" style="71" customWidth="1"/>
    <col min="9993" max="9993" width="11.5" style="71" customWidth="1"/>
    <col min="9994" max="9994" width="3.875" style="71" customWidth="1"/>
    <col min="9995" max="9995" width="11.5" style="71" customWidth="1"/>
    <col min="9996" max="9996" width="3.75" style="71" customWidth="1"/>
    <col min="9997" max="9997" width="5" style="71" customWidth="1"/>
    <col min="9998" max="9998" width="7" style="71" customWidth="1"/>
    <col min="9999" max="10240" width="9" style="71"/>
    <col min="10241" max="10242" width="4.375" style="71" customWidth="1"/>
    <col min="10243" max="10243" width="23.375" style="71" customWidth="1"/>
    <col min="10244" max="10244" width="5.625" style="71" customWidth="1"/>
    <col min="10245" max="10245" width="14.25" style="71" customWidth="1"/>
    <col min="10246" max="10246" width="5.875" style="71" customWidth="1"/>
    <col min="10247" max="10247" width="11.5" style="71" customWidth="1"/>
    <col min="10248" max="10248" width="3.875" style="71" customWidth="1"/>
    <col min="10249" max="10249" width="11.5" style="71" customWidth="1"/>
    <col min="10250" max="10250" width="3.875" style="71" customWidth="1"/>
    <col min="10251" max="10251" width="11.5" style="71" customWidth="1"/>
    <col min="10252" max="10252" width="3.75" style="71" customWidth="1"/>
    <col min="10253" max="10253" width="5" style="71" customWidth="1"/>
    <col min="10254" max="10254" width="7" style="71" customWidth="1"/>
    <col min="10255" max="10496" width="9" style="71"/>
    <col min="10497" max="10498" width="4.375" style="71" customWidth="1"/>
    <col min="10499" max="10499" width="23.375" style="71" customWidth="1"/>
    <col min="10500" max="10500" width="5.625" style="71" customWidth="1"/>
    <col min="10501" max="10501" width="14.25" style="71" customWidth="1"/>
    <col min="10502" max="10502" width="5.875" style="71" customWidth="1"/>
    <col min="10503" max="10503" width="11.5" style="71" customWidth="1"/>
    <col min="10504" max="10504" width="3.875" style="71" customWidth="1"/>
    <col min="10505" max="10505" width="11.5" style="71" customWidth="1"/>
    <col min="10506" max="10506" width="3.875" style="71" customWidth="1"/>
    <col min="10507" max="10507" width="11.5" style="71" customWidth="1"/>
    <col min="10508" max="10508" width="3.75" style="71" customWidth="1"/>
    <col min="10509" max="10509" width="5" style="71" customWidth="1"/>
    <col min="10510" max="10510" width="7" style="71" customWidth="1"/>
    <col min="10511" max="10752" width="9" style="71"/>
    <col min="10753" max="10754" width="4.375" style="71" customWidth="1"/>
    <col min="10755" max="10755" width="23.375" style="71" customWidth="1"/>
    <col min="10756" max="10756" width="5.625" style="71" customWidth="1"/>
    <col min="10757" max="10757" width="14.25" style="71" customWidth="1"/>
    <col min="10758" max="10758" width="5.875" style="71" customWidth="1"/>
    <col min="10759" max="10759" width="11.5" style="71" customWidth="1"/>
    <col min="10760" max="10760" width="3.875" style="71" customWidth="1"/>
    <col min="10761" max="10761" width="11.5" style="71" customWidth="1"/>
    <col min="10762" max="10762" width="3.875" style="71" customWidth="1"/>
    <col min="10763" max="10763" width="11.5" style="71" customWidth="1"/>
    <col min="10764" max="10764" width="3.75" style="71" customWidth="1"/>
    <col min="10765" max="10765" width="5" style="71" customWidth="1"/>
    <col min="10766" max="10766" width="7" style="71" customWidth="1"/>
    <col min="10767" max="11008" width="9" style="71"/>
    <col min="11009" max="11010" width="4.375" style="71" customWidth="1"/>
    <col min="11011" max="11011" width="23.375" style="71" customWidth="1"/>
    <col min="11012" max="11012" width="5.625" style="71" customWidth="1"/>
    <col min="11013" max="11013" width="14.25" style="71" customWidth="1"/>
    <col min="11014" max="11014" width="5.875" style="71" customWidth="1"/>
    <col min="11015" max="11015" width="11.5" style="71" customWidth="1"/>
    <col min="11016" max="11016" width="3.875" style="71" customWidth="1"/>
    <col min="11017" max="11017" width="11.5" style="71" customWidth="1"/>
    <col min="11018" max="11018" width="3.875" style="71" customWidth="1"/>
    <col min="11019" max="11019" width="11.5" style="71" customWidth="1"/>
    <col min="11020" max="11020" width="3.75" style="71" customWidth="1"/>
    <col min="11021" max="11021" width="5" style="71" customWidth="1"/>
    <col min="11022" max="11022" width="7" style="71" customWidth="1"/>
    <col min="11023" max="11264" width="9" style="71"/>
    <col min="11265" max="11266" width="4.375" style="71" customWidth="1"/>
    <col min="11267" max="11267" width="23.375" style="71" customWidth="1"/>
    <col min="11268" max="11268" width="5.625" style="71" customWidth="1"/>
    <col min="11269" max="11269" width="14.25" style="71" customWidth="1"/>
    <col min="11270" max="11270" width="5.875" style="71" customWidth="1"/>
    <col min="11271" max="11271" width="11.5" style="71" customWidth="1"/>
    <col min="11272" max="11272" width="3.875" style="71" customWidth="1"/>
    <col min="11273" max="11273" width="11.5" style="71" customWidth="1"/>
    <col min="11274" max="11274" width="3.875" style="71" customWidth="1"/>
    <col min="11275" max="11275" width="11.5" style="71" customWidth="1"/>
    <col min="11276" max="11276" width="3.75" style="71" customWidth="1"/>
    <col min="11277" max="11277" width="5" style="71" customWidth="1"/>
    <col min="11278" max="11278" width="7" style="71" customWidth="1"/>
    <col min="11279" max="11520" width="9" style="71"/>
    <col min="11521" max="11522" width="4.375" style="71" customWidth="1"/>
    <col min="11523" max="11523" width="23.375" style="71" customWidth="1"/>
    <col min="11524" max="11524" width="5.625" style="71" customWidth="1"/>
    <col min="11525" max="11525" width="14.25" style="71" customWidth="1"/>
    <col min="11526" max="11526" width="5.875" style="71" customWidth="1"/>
    <col min="11527" max="11527" width="11.5" style="71" customWidth="1"/>
    <col min="11528" max="11528" width="3.875" style="71" customWidth="1"/>
    <col min="11529" max="11529" width="11.5" style="71" customWidth="1"/>
    <col min="11530" max="11530" width="3.875" style="71" customWidth="1"/>
    <col min="11531" max="11531" width="11.5" style="71" customWidth="1"/>
    <col min="11532" max="11532" width="3.75" style="71" customWidth="1"/>
    <col min="11533" max="11533" width="5" style="71" customWidth="1"/>
    <col min="11534" max="11534" width="7" style="71" customWidth="1"/>
    <col min="11535" max="11776" width="9" style="71"/>
    <col min="11777" max="11778" width="4.375" style="71" customWidth="1"/>
    <col min="11779" max="11779" width="23.375" style="71" customWidth="1"/>
    <col min="11780" max="11780" width="5.625" style="71" customWidth="1"/>
    <col min="11781" max="11781" width="14.25" style="71" customWidth="1"/>
    <col min="11782" max="11782" width="5.875" style="71" customWidth="1"/>
    <col min="11783" max="11783" width="11.5" style="71" customWidth="1"/>
    <col min="11784" max="11784" width="3.875" style="71" customWidth="1"/>
    <col min="11785" max="11785" width="11.5" style="71" customWidth="1"/>
    <col min="11786" max="11786" width="3.875" style="71" customWidth="1"/>
    <col min="11787" max="11787" width="11.5" style="71" customWidth="1"/>
    <col min="11788" max="11788" width="3.75" style="71" customWidth="1"/>
    <col min="11789" max="11789" width="5" style="71" customWidth="1"/>
    <col min="11790" max="11790" width="7" style="71" customWidth="1"/>
    <col min="11791" max="12032" width="9" style="71"/>
    <col min="12033" max="12034" width="4.375" style="71" customWidth="1"/>
    <col min="12035" max="12035" width="23.375" style="71" customWidth="1"/>
    <col min="12036" max="12036" width="5.625" style="71" customWidth="1"/>
    <col min="12037" max="12037" width="14.25" style="71" customWidth="1"/>
    <col min="12038" max="12038" width="5.875" style="71" customWidth="1"/>
    <col min="12039" max="12039" width="11.5" style="71" customWidth="1"/>
    <col min="12040" max="12040" width="3.875" style="71" customWidth="1"/>
    <col min="12041" max="12041" width="11.5" style="71" customWidth="1"/>
    <col min="12042" max="12042" width="3.875" style="71" customWidth="1"/>
    <col min="12043" max="12043" width="11.5" style="71" customWidth="1"/>
    <col min="12044" max="12044" width="3.75" style="71" customWidth="1"/>
    <col min="12045" max="12045" width="5" style="71" customWidth="1"/>
    <col min="12046" max="12046" width="7" style="71" customWidth="1"/>
    <col min="12047" max="12288" width="9" style="71"/>
    <col min="12289" max="12290" width="4.375" style="71" customWidth="1"/>
    <col min="12291" max="12291" width="23.375" style="71" customWidth="1"/>
    <col min="12292" max="12292" width="5.625" style="71" customWidth="1"/>
    <col min="12293" max="12293" width="14.25" style="71" customWidth="1"/>
    <col min="12294" max="12294" width="5.875" style="71" customWidth="1"/>
    <col min="12295" max="12295" width="11.5" style="71" customWidth="1"/>
    <col min="12296" max="12296" width="3.875" style="71" customWidth="1"/>
    <col min="12297" max="12297" width="11.5" style="71" customWidth="1"/>
    <col min="12298" max="12298" width="3.875" style="71" customWidth="1"/>
    <col min="12299" max="12299" width="11.5" style="71" customWidth="1"/>
    <col min="12300" max="12300" width="3.75" style="71" customWidth="1"/>
    <col min="12301" max="12301" width="5" style="71" customWidth="1"/>
    <col min="12302" max="12302" width="7" style="71" customWidth="1"/>
    <col min="12303" max="12544" width="9" style="71"/>
    <col min="12545" max="12546" width="4.375" style="71" customWidth="1"/>
    <col min="12547" max="12547" width="23.375" style="71" customWidth="1"/>
    <col min="12548" max="12548" width="5.625" style="71" customWidth="1"/>
    <col min="12549" max="12549" width="14.25" style="71" customWidth="1"/>
    <col min="12550" max="12550" width="5.875" style="71" customWidth="1"/>
    <col min="12551" max="12551" width="11.5" style="71" customWidth="1"/>
    <col min="12552" max="12552" width="3.875" style="71" customWidth="1"/>
    <col min="12553" max="12553" width="11.5" style="71" customWidth="1"/>
    <col min="12554" max="12554" width="3.875" style="71" customWidth="1"/>
    <col min="12555" max="12555" width="11.5" style="71" customWidth="1"/>
    <col min="12556" max="12556" width="3.75" style="71" customWidth="1"/>
    <col min="12557" max="12557" width="5" style="71" customWidth="1"/>
    <col min="12558" max="12558" width="7" style="71" customWidth="1"/>
    <col min="12559" max="12800" width="9" style="71"/>
    <col min="12801" max="12802" width="4.375" style="71" customWidth="1"/>
    <col min="12803" max="12803" width="23.375" style="71" customWidth="1"/>
    <col min="12804" max="12804" width="5.625" style="71" customWidth="1"/>
    <col min="12805" max="12805" width="14.25" style="71" customWidth="1"/>
    <col min="12806" max="12806" width="5.875" style="71" customWidth="1"/>
    <col min="12807" max="12807" width="11.5" style="71" customWidth="1"/>
    <col min="12808" max="12808" width="3.875" style="71" customWidth="1"/>
    <col min="12809" max="12809" width="11.5" style="71" customWidth="1"/>
    <col min="12810" max="12810" width="3.875" style="71" customWidth="1"/>
    <col min="12811" max="12811" width="11.5" style="71" customWidth="1"/>
    <col min="12812" max="12812" width="3.75" style="71" customWidth="1"/>
    <col min="12813" max="12813" width="5" style="71" customWidth="1"/>
    <col min="12814" max="12814" width="7" style="71" customWidth="1"/>
    <col min="12815" max="13056" width="9" style="71"/>
    <col min="13057" max="13058" width="4.375" style="71" customWidth="1"/>
    <col min="13059" max="13059" width="23.375" style="71" customWidth="1"/>
    <col min="13060" max="13060" width="5.625" style="71" customWidth="1"/>
    <col min="13061" max="13061" width="14.25" style="71" customWidth="1"/>
    <col min="13062" max="13062" width="5.875" style="71" customWidth="1"/>
    <col min="13063" max="13063" width="11.5" style="71" customWidth="1"/>
    <col min="13064" max="13064" width="3.875" style="71" customWidth="1"/>
    <col min="13065" max="13065" width="11.5" style="71" customWidth="1"/>
    <col min="13066" max="13066" width="3.875" style="71" customWidth="1"/>
    <col min="13067" max="13067" width="11.5" style="71" customWidth="1"/>
    <col min="13068" max="13068" width="3.75" style="71" customWidth="1"/>
    <col min="13069" max="13069" width="5" style="71" customWidth="1"/>
    <col min="13070" max="13070" width="7" style="71" customWidth="1"/>
    <col min="13071" max="13312" width="9" style="71"/>
    <col min="13313" max="13314" width="4.375" style="71" customWidth="1"/>
    <col min="13315" max="13315" width="23.375" style="71" customWidth="1"/>
    <col min="13316" max="13316" width="5.625" style="71" customWidth="1"/>
    <col min="13317" max="13317" width="14.25" style="71" customWidth="1"/>
    <col min="13318" max="13318" width="5.875" style="71" customWidth="1"/>
    <col min="13319" max="13319" width="11.5" style="71" customWidth="1"/>
    <col min="13320" max="13320" width="3.875" style="71" customWidth="1"/>
    <col min="13321" max="13321" width="11.5" style="71" customWidth="1"/>
    <col min="13322" max="13322" width="3.875" style="71" customWidth="1"/>
    <col min="13323" max="13323" width="11.5" style="71" customWidth="1"/>
    <col min="13324" max="13324" width="3.75" style="71" customWidth="1"/>
    <col min="13325" max="13325" width="5" style="71" customWidth="1"/>
    <col min="13326" max="13326" width="7" style="71" customWidth="1"/>
    <col min="13327" max="13568" width="9" style="71"/>
    <col min="13569" max="13570" width="4.375" style="71" customWidth="1"/>
    <col min="13571" max="13571" width="23.375" style="71" customWidth="1"/>
    <col min="13572" max="13572" width="5.625" style="71" customWidth="1"/>
    <col min="13573" max="13573" width="14.25" style="71" customWidth="1"/>
    <col min="13574" max="13574" width="5.875" style="71" customWidth="1"/>
    <col min="13575" max="13575" width="11.5" style="71" customWidth="1"/>
    <col min="13576" max="13576" width="3.875" style="71" customWidth="1"/>
    <col min="13577" max="13577" width="11.5" style="71" customWidth="1"/>
    <col min="13578" max="13578" width="3.875" style="71" customWidth="1"/>
    <col min="13579" max="13579" width="11.5" style="71" customWidth="1"/>
    <col min="13580" max="13580" width="3.75" style="71" customWidth="1"/>
    <col min="13581" max="13581" width="5" style="71" customWidth="1"/>
    <col min="13582" max="13582" width="7" style="71" customWidth="1"/>
    <col min="13583" max="13824" width="9" style="71"/>
    <col min="13825" max="13826" width="4.375" style="71" customWidth="1"/>
    <col min="13827" max="13827" width="23.375" style="71" customWidth="1"/>
    <col min="13828" max="13828" width="5.625" style="71" customWidth="1"/>
    <col min="13829" max="13829" width="14.25" style="71" customWidth="1"/>
    <col min="13830" max="13830" width="5.875" style="71" customWidth="1"/>
    <col min="13831" max="13831" width="11.5" style="71" customWidth="1"/>
    <col min="13832" max="13832" width="3.875" style="71" customWidth="1"/>
    <col min="13833" max="13833" width="11.5" style="71" customWidth="1"/>
    <col min="13834" max="13834" width="3.875" style="71" customWidth="1"/>
    <col min="13835" max="13835" width="11.5" style="71" customWidth="1"/>
    <col min="13836" max="13836" width="3.75" style="71" customWidth="1"/>
    <col min="13837" max="13837" width="5" style="71" customWidth="1"/>
    <col min="13838" max="13838" width="7" style="71" customWidth="1"/>
    <col min="13839" max="14080" width="9" style="71"/>
    <col min="14081" max="14082" width="4.375" style="71" customWidth="1"/>
    <col min="14083" max="14083" width="23.375" style="71" customWidth="1"/>
    <col min="14084" max="14084" width="5.625" style="71" customWidth="1"/>
    <col min="14085" max="14085" width="14.25" style="71" customWidth="1"/>
    <col min="14086" max="14086" width="5.875" style="71" customWidth="1"/>
    <col min="14087" max="14087" width="11.5" style="71" customWidth="1"/>
    <col min="14088" max="14088" width="3.875" style="71" customWidth="1"/>
    <col min="14089" max="14089" width="11.5" style="71" customWidth="1"/>
    <col min="14090" max="14090" width="3.875" style="71" customWidth="1"/>
    <col min="14091" max="14091" width="11.5" style="71" customWidth="1"/>
    <col min="14092" max="14092" width="3.75" style="71" customWidth="1"/>
    <col min="14093" max="14093" width="5" style="71" customWidth="1"/>
    <col min="14094" max="14094" width="7" style="71" customWidth="1"/>
    <col min="14095" max="14336" width="9" style="71"/>
    <col min="14337" max="14338" width="4.375" style="71" customWidth="1"/>
    <col min="14339" max="14339" width="23.375" style="71" customWidth="1"/>
    <col min="14340" max="14340" width="5.625" style="71" customWidth="1"/>
    <col min="14341" max="14341" width="14.25" style="71" customWidth="1"/>
    <col min="14342" max="14342" width="5.875" style="71" customWidth="1"/>
    <col min="14343" max="14343" width="11.5" style="71" customWidth="1"/>
    <col min="14344" max="14344" width="3.875" style="71" customWidth="1"/>
    <col min="14345" max="14345" width="11.5" style="71" customWidth="1"/>
    <col min="14346" max="14346" width="3.875" style="71" customWidth="1"/>
    <col min="14347" max="14347" width="11.5" style="71" customWidth="1"/>
    <col min="14348" max="14348" width="3.75" style="71" customWidth="1"/>
    <col min="14349" max="14349" width="5" style="71" customWidth="1"/>
    <col min="14350" max="14350" width="7" style="71" customWidth="1"/>
    <col min="14351" max="14592" width="9" style="71"/>
    <col min="14593" max="14594" width="4.375" style="71" customWidth="1"/>
    <col min="14595" max="14595" width="23.375" style="71" customWidth="1"/>
    <col min="14596" max="14596" width="5.625" style="71" customWidth="1"/>
    <col min="14597" max="14597" width="14.25" style="71" customWidth="1"/>
    <col min="14598" max="14598" width="5.875" style="71" customWidth="1"/>
    <col min="14599" max="14599" width="11.5" style="71" customWidth="1"/>
    <col min="14600" max="14600" width="3.875" style="71" customWidth="1"/>
    <col min="14601" max="14601" width="11.5" style="71" customWidth="1"/>
    <col min="14602" max="14602" width="3.875" style="71" customWidth="1"/>
    <col min="14603" max="14603" width="11.5" style="71" customWidth="1"/>
    <col min="14604" max="14604" width="3.75" style="71" customWidth="1"/>
    <col min="14605" max="14605" width="5" style="71" customWidth="1"/>
    <col min="14606" max="14606" width="7" style="71" customWidth="1"/>
    <col min="14607" max="14848" width="9" style="71"/>
    <col min="14849" max="14850" width="4.375" style="71" customWidth="1"/>
    <col min="14851" max="14851" width="23.375" style="71" customWidth="1"/>
    <col min="14852" max="14852" width="5.625" style="71" customWidth="1"/>
    <col min="14853" max="14853" width="14.25" style="71" customWidth="1"/>
    <col min="14854" max="14854" width="5.875" style="71" customWidth="1"/>
    <col min="14855" max="14855" width="11.5" style="71" customWidth="1"/>
    <col min="14856" max="14856" width="3.875" style="71" customWidth="1"/>
    <col min="14857" max="14857" width="11.5" style="71" customWidth="1"/>
    <col min="14858" max="14858" width="3.875" style="71" customWidth="1"/>
    <col min="14859" max="14859" width="11.5" style="71" customWidth="1"/>
    <col min="14860" max="14860" width="3.75" style="71" customWidth="1"/>
    <col min="14861" max="14861" width="5" style="71" customWidth="1"/>
    <col min="14862" max="14862" width="7" style="71" customWidth="1"/>
    <col min="14863" max="15104" width="9" style="71"/>
    <col min="15105" max="15106" width="4.375" style="71" customWidth="1"/>
    <col min="15107" max="15107" width="23.375" style="71" customWidth="1"/>
    <col min="15108" max="15108" width="5.625" style="71" customWidth="1"/>
    <col min="15109" max="15109" width="14.25" style="71" customWidth="1"/>
    <col min="15110" max="15110" width="5.875" style="71" customWidth="1"/>
    <col min="15111" max="15111" width="11.5" style="71" customWidth="1"/>
    <col min="15112" max="15112" width="3.875" style="71" customWidth="1"/>
    <col min="15113" max="15113" width="11.5" style="71" customWidth="1"/>
    <col min="15114" max="15114" width="3.875" style="71" customWidth="1"/>
    <col min="15115" max="15115" width="11.5" style="71" customWidth="1"/>
    <col min="15116" max="15116" width="3.75" style="71" customWidth="1"/>
    <col min="15117" max="15117" width="5" style="71" customWidth="1"/>
    <col min="15118" max="15118" width="7" style="71" customWidth="1"/>
    <col min="15119" max="15360" width="9" style="71"/>
    <col min="15361" max="15362" width="4.375" style="71" customWidth="1"/>
    <col min="15363" max="15363" width="23.375" style="71" customWidth="1"/>
    <col min="15364" max="15364" width="5.625" style="71" customWidth="1"/>
    <col min="15365" max="15365" width="14.25" style="71" customWidth="1"/>
    <col min="15366" max="15366" width="5.875" style="71" customWidth="1"/>
    <col min="15367" max="15367" width="11.5" style="71" customWidth="1"/>
    <col min="15368" max="15368" width="3.875" style="71" customWidth="1"/>
    <col min="15369" max="15369" width="11.5" style="71" customWidth="1"/>
    <col min="15370" max="15370" width="3.875" style="71" customWidth="1"/>
    <col min="15371" max="15371" width="11.5" style="71" customWidth="1"/>
    <col min="15372" max="15372" width="3.75" style="71" customWidth="1"/>
    <col min="15373" max="15373" width="5" style="71" customWidth="1"/>
    <col min="15374" max="15374" width="7" style="71" customWidth="1"/>
    <col min="15375" max="15616" width="9" style="71"/>
    <col min="15617" max="15618" width="4.375" style="71" customWidth="1"/>
    <col min="15619" max="15619" width="23.375" style="71" customWidth="1"/>
    <col min="15620" max="15620" width="5.625" style="71" customWidth="1"/>
    <col min="15621" max="15621" width="14.25" style="71" customWidth="1"/>
    <col min="15622" max="15622" width="5.875" style="71" customWidth="1"/>
    <col min="15623" max="15623" width="11.5" style="71" customWidth="1"/>
    <col min="15624" max="15624" width="3.875" style="71" customWidth="1"/>
    <col min="15625" max="15625" width="11.5" style="71" customWidth="1"/>
    <col min="15626" max="15626" width="3.875" style="71" customWidth="1"/>
    <col min="15627" max="15627" width="11.5" style="71" customWidth="1"/>
    <col min="15628" max="15628" width="3.75" style="71" customWidth="1"/>
    <col min="15629" max="15629" width="5" style="71" customWidth="1"/>
    <col min="15630" max="15630" width="7" style="71" customWidth="1"/>
    <col min="15631" max="15872" width="9" style="71"/>
    <col min="15873" max="15874" width="4.375" style="71" customWidth="1"/>
    <col min="15875" max="15875" width="23.375" style="71" customWidth="1"/>
    <col min="15876" max="15876" width="5.625" style="71" customWidth="1"/>
    <col min="15877" max="15877" width="14.25" style="71" customWidth="1"/>
    <col min="15878" max="15878" width="5.875" style="71" customWidth="1"/>
    <col min="15879" max="15879" width="11.5" style="71" customWidth="1"/>
    <col min="15880" max="15880" width="3.875" style="71" customWidth="1"/>
    <col min="15881" max="15881" width="11.5" style="71" customWidth="1"/>
    <col min="15882" max="15882" width="3.875" style="71" customWidth="1"/>
    <col min="15883" max="15883" width="11.5" style="71" customWidth="1"/>
    <col min="15884" max="15884" width="3.75" style="71" customWidth="1"/>
    <col min="15885" max="15885" width="5" style="71" customWidth="1"/>
    <col min="15886" max="15886" width="7" style="71" customWidth="1"/>
    <col min="15887" max="16128" width="9" style="71"/>
    <col min="16129" max="16130" width="4.375" style="71" customWidth="1"/>
    <col min="16131" max="16131" width="23.375" style="71" customWidth="1"/>
    <col min="16132" max="16132" width="5.625" style="71" customWidth="1"/>
    <col min="16133" max="16133" width="14.25" style="71" customWidth="1"/>
    <col min="16134" max="16134" width="5.875" style="71" customWidth="1"/>
    <col min="16135" max="16135" width="11.5" style="71" customWidth="1"/>
    <col min="16136" max="16136" width="3.875" style="71" customWidth="1"/>
    <col min="16137" max="16137" width="11.5" style="71" customWidth="1"/>
    <col min="16138" max="16138" width="3.875" style="71" customWidth="1"/>
    <col min="16139" max="16139" width="11.5" style="71" customWidth="1"/>
    <col min="16140" max="16140" width="3.75" style="71" customWidth="1"/>
    <col min="16141" max="16141" width="5" style="71" customWidth="1"/>
    <col min="16142" max="16142" width="7" style="71" customWidth="1"/>
    <col min="16143" max="16384" width="9" style="71"/>
  </cols>
  <sheetData>
    <row r="1" spans="1:15" s="31" customFormat="1" ht="24" customHeight="1" x14ac:dyDescent="0.15">
      <c r="A1" s="122" t="s">
        <v>143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</row>
    <row r="2" spans="1:15" s="31" customFormat="1" ht="45" customHeight="1" x14ac:dyDescent="0.15">
      <c r="A2" s="134" t="s">
        <v>47</v>
      </c>
      <c r="B2" s="134"/>
      <c r="C2" s="134"/>
      <c r="D2" s="136">
        <f>'臨床研究経費ポイント算出表（別表1）'!$C$2</f>
        <v>0</v>
      </c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</row>
    <row r="3" spans="1:15" s="31" customFormat="1" ht="19.5" customHeight="1" x14ac:dyDescent="0.15">
      <c r="A3" s="134" t="s">
        <v>44</v>
      </c>
      <c r="B3" s="134"/>
      <c r="C3" s="134"/>
      <c r="D3" s="137">
        <f>'臨床研究経費ポイント算出表（別表1）'!$C$3</f>
        <v>0</v>
      </c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</row>
    <row r="4" spans="1:15" s="31" customFormat="1" ht="19.5" customHeight="1" x14ac:dyDescent="0.15">
      <c r="A4" s="135" t="s">
        <v>144</v>
      </c>
      <c r="B4" s="135"/>
      <c r="C4" s="135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</row>
    <row r="5" spans="1:15" s="31" customFormat="1" ht="19.5" customHeight="1" x14ac:dyDescent="0.15">
      <c r="B5" s="74"/>
      <c r="C5" s="35"/>
      <c r="D5" s="70"/>
      <c r="E5" s="32"/>
      <c r="F5" s="33"/>
      <c r="H5" s="34"/>
      <c r="J5" s="34"/>
      <c r="L5" s="34"/>
    </row>
    <row r="6" spans="1:15" x14ac:dyDescent="0.15">
      <c r="D6" s="35" t="s">
        <v>36</v>
      </c>
      <c r="E6" s="75"/>
      <c r="F6" s="71" t="s">
        <v>37</v>
      </c>
      <c r="G6" s="76"/>
      <c r="J6" s="36"/>
      <c r="K6" s="36"/>
      <c r="L6" s="36"/>
    </row>
    <row r="7" spans="1:15" ht="3" customHeight="1" x14ac:dyDescent="0.15">
      <c r="J7" s="36"/>
      <c r="K7" s="36"/>
      <c r="L7" s="36"/>
    </row>
    <row r="8" spans="1:15" ht="14.25" customHeight="1" thickBot="1" x14ac:dyDescent="0.2">
      <c r="B8" s="71" t="s">
        <v>38</v>
      </c>
      <c r="C8" s="77" t="s">
        <v>39</v>
      </c>
      <c r="J8" s="36"/>
      <c r="K8" s="36"/>
      <c r="L8" s="36"/>
    </row>
    <row r="9" spans="1:15" x14ac:dyDescent="0.15">
      <c r="C9" s="139" t="s">
        <v>35</v>
      </c>
      <c r="D9" s="140"/>
      <c r="E9" s="141"/>
      <c r="F9" s="43">
        <f>'臨床研究経費ポイント算出表（別表1）'!J28</f>
        <v>0</v>
      </c>
    </row>
    <row r="10" spans="1:15" ht="14.25" thickBot="1" x14ac:dyDescent="0.2">
      <c r="C10" s="142" t="s">
        <v>148</v>
      </c>
      <c r="D10" s="143"/>
      <c r="E10" s="144"/>
      <c r="F10" s="94"/>
    </row>
    <row r="11" spans="1:15" x14ac:dyDescent="0.15">
      <c r="C11" s="37"/>
      <c r="D11" s="37"/>
      <c r="E11" s="37"/>
      <c r="F11" s="38"/>
    </row>
    <row r="12" spans="1:15" ht="14.25" thickBot="1" x14ac:dyDescent="0.2">
      <c r="G12" s="131" t="s">
        <v>40</v>
      </c>
      <c r="H12" s="131"/>
      <c r="I12" s="131"/>
      <c r="J12" s="132" t="s">
        <v>41</v>
      </c>
      <c r="K12" s="132"/>
      <c r="L12" s="133" t="s">
        <v>34</v>
      </c>
      <c r="M12" s="133"/>
    </row>
    <row r="13" spans="1:15" ht="14.25" thickBot="1" x14ac:dyDescent="0.2">
      <c r="C13" s="123" t="s">
        <v>39</v>
      </c>
      <c r="D13" s="124"/>
      <c r="E13" s="124"/>
      <c r="F13" s="39">
        <f>F9*6000*F10</f>
        <v>0</v>
      </c>
      <c r="G13" s="125">
        <f>ROUNDDOWN(F13,-3)</f>
        <v>0</v>
      </c>
      <c r="H13" s="126"/>
      <c r="I13" s="44" t="s">
        <v>42</v>
      </c>
      <c r="J13" s="127">
        <f>G13*0.1</f>
        <v>0</v>
      </c>
      <c r="K13" s="128"/>
      <c r="L13" s="129">
        <f>G13+J13</f>
        <v>0</v>
      </c>
      <c r="M13" s="130"/>
    </row>
    <row r="14" spans="1:15" x14ac:dyDescent="0.15">
      <c r="E14" s="78"/>
      <c r="G14" s="40"/>
      <c r="H14" s="79"/>
      <c r="I14" s="79"/>
      <c r="J14" s="79"/>
      <c r="K14" s="79"/>
      <c r="L14" s="79"/>
      <c r="M14" s="79"/>
      <c r="N14" s="80"/>
    </row>
    <row r="15" spans="1:15" x14ac:dyDescent="0.15">
      <c r="B15" s="71" t="s">
        <v>38</v>
      </c>
      <c r="C15" s="81" t="s">
        <v>43</v>
      </c>
      <c r="F15" s="78"/>
      <c r="H15" s="78"/>
      <c r="I15" s="78"/>
      <c r="J15" s="41"/>
      <c r="K15" s="41"/>
      <c r="L15" s="42"/>
      <c r="M15" s="78"/>
      <c r="N15" s="82"/>
    </row>
    <row r="16" spans="1:15" ht="17.25" customHeight="1" thickBot="1" x14ac:dyDescent="0.2">
      <c r="C16" s="81"/>
      <c r="F16" s="78"/>
      <c r="G16" s="132" t="s">
        <v>40</v>
      </c>
      <c r="H16" s="132"/>
      <c r="I16" s="132"/>
      <c r="J16" s="132" t="s">
        <v>41</v>
      </c>
      <c r="K16" s="132"/>
      <c r="L16" s="133" t="s">
        <v>34</v>
      </c>
      <c r="M16" s="133"/>
      <c r="N16" s="82"/>
    </row>
    <row r="17" spans="4:14" ht="14.25" thickBot="1" x14ac:dyDescent="0.2">
      <c r="D17" s="145" t="s">
        <v>146</v>
      </c>
      <c r="E17" s="146"/>
      <c r="F17" s="147"/>
      <c r="G17" s="148"/>
      <c r="H17" s="148"/>
      <c r="I17" s="148"/>
      <c r="J17" s="149">
        <f>G17*0.1</f>
        <v>0</v>
      </c>
      <c r="K17" s="149"/>
      <c r="L17" s="149">
        <f>G17+J17</f>
        <v>0</v>
      </c>
      <c r="M17" s="150"/>
      <c r="N17" s="82"/>
    </row>
    <row r="18" spans="4:14" x14ac:dyDescent="0.15">
      <c r="D18" s="78"/>
      <c r="E18" s="78"/>
      <c r="F18" s="78"/>
      <c r="G18" s="78"/>
      <c r="H18" s="78"/>
      <c r="I18" s="78"/>
      <c r="J18" s="78"/>
      <c r="K18" s="78"/>
      <c r="L18" s="78"/>
    </row>
    <row r="19" spans="4:14" x14ac:dyDescent="0.15">
      <c r="D19" s="78"/>
      <c r="E19" s="78"/>
      <c r="F19" s="78"/>
      <c r="G19" s="78"/>
      <c r="H19" s="78"/>
      <c r="I19" s="78"/>
      <c r="J19" s="78"/>
      <c r="K19" s="78"/>
      <c r="L19" s="78"/>
    </row>
    <row r="20" spans="4:14" x14ac:dyDescent="0.15">
      <c r="D20" s="78"/>
      <c r="E20" s="78"/>
      <c r="F20" s="78"/>
      <c r="G20" s="78"/>
      <c r="H20" s="78"/>
      <c r="I20" s="78"/>
      <c r="J20" s="78"/>
      <c r="K20" s="78"/>
      <c r="L20" s="78"/>
    </row>
    <row r="21" spans="4:14" x14ac:dyDescent="0.15">
      <c r="D21" s="78"/>
      <c r="E21" s="78"/>
      <c r="F21" s="78"/>
      <c r="G21" s="78"/>
      <c r="H21" s="78"/>
      <c r="I21" s="78"/>
      <c r="J21" s="78"/>
      <c r="K21" s="78"/>
      <c r="L21" s="78"/>
    </row>
    <row r="22" spans="4:14" x14ac:dyDescent="0.15">
      <c r="D22" s="78"/>
      <c r="E22" s="78"/>
      <c r="F22" s="78"/>
      <c r="G22" s="78"/>
      <c r="H22" s="78"/>
      <c r="I22" s="78"/>
      <c r="J22" s="78"/>
      <c r="K22" s="78"/>
      <c r="L22" s="78"/>
    </row>
    <row r="23" spans="4:14" x14ac:dyDescent="0.15">
      <c r="D23" s="78"/>
      <c r="E23" s="78"/>
      <c r="F23" s="78"/>
      <c r="G23" s="78"/>
      <c r="H23" s="78"/>
      <c r="I23" s="78"/>
      <c r="J23" s="78"/>
      <c r="K23" s="78"/>
      <c r="L23" s="78"/>
    </row>
    <row r="24" spans="4:14" x14ac:dyDescent="0.15">
      <c r="D24" s="78"/>
      <c r="E24" s="78"/>
      <c r="F24" s="78"/>
      <c r="G24" s="78"/>
      <c r="H24" s="78"/>
      <c r="I24" s="78"/>
      <c r="J24" s="78"/>
      <c r="K24" s="78"/>
      <c r="L24" s="78"/>
    </row>
    <row r="25" spans="4:14" x14ac:dyDescent="0.15">
      <c r="F25" s="78"/>
      <c r="G25" s="78"/>
      <c r="H25" s="78"/>
      <c r="I25" s="78"/>
      <c r="J25" s="78"/>
      <c r="K25" s="78"/>
      <c r="L25" s="78"/>
    </row>
  </sheetData>
  <mergeCells count="23">
    <mergeCell ref="D17:F17"/>
    <mergeCell ref="G17:I17"/>
    <mergeCell ref="J17:K17"/>
    <mergeCell ref="L17:M17"/>
    <mergeCell ref="G16:I16"/>
    <mergeCell ref="J16:K16"/>
    <mergeCell ref="L16:M16"/>
    <mergeCell ref="A1:O1"/>
    <mergeCell ref="C13:E13"/>
    <mergeCell ref="G13:H13"/>
    <mergeCell ref="J13:K13"/>
    <mergeCell ref="L13:M13"/>
    <mergeCell ref="G12:I12"/>
    <mergeCell ref="J12:K12"/>
    <mergeCell ref="L12:M12"/>
    <mergeCell ref="A2:C2"/>
    <mergeCell ref="A3:C3"/>
    <mergeCell ref="A4:C4"/>
    <mergeCell ref="D2:O2"/>
    <mergeCell ref="D3:O3"/>
    <mergeCell ref="D4:O4"/>
    <mergeCell ref="C9:E9"/>
    <mergeCell ref="C10:E10"/>
  </mergeCells>
  <phoneticPr fontId="7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206"/>
  <sheetViews>
    <sheetView showGridLines="0" tabSelected="1" view="pageBreakPreview" zoomScale="85" zoomScaleNormal="100" zoomScaleSheetLayoutView="85" workbookViewId="0">
      <selection activeCell="A15" sqref="A15"/>
    </sheetView>
  </sheetViews>
  <sheetFormatPr defaultRowHeight="13.5" x14ac:dyDescent="0.15"/>
  <cols>
    <col min="1" max="1" width="26.375" style="1" bestFit="1" customWidth="1"/>
    <col min="2" max="5" width="16.625" style="1" customWidth="1"/>
    <col min="6" max="6" width="3.75" style="1" customWidth="1"/>
    <col min="7" max="8" width="16.625" style="1" customWidth="1"/>
    <col min="9" max="9" width="10.625" style="3" customWidth="1"/>
    <col min="10" max="10" width="10.625" style="1" customWidth="1"/>
    <col min="11" max="11" width="10.625" style="2" customWidth="1"/>
    <col min="12" max="13" width="10.625" style="1" customWidth="1"/>
    <col min="14" max="14" width="10.625" style="2" customWidth="1"/>
    <col min="15" max="16384" width="9" style="1"/>
  </cols>
  <sheetData>
    <row r="1" spans="1:14" x14ac:dyDescent="0.15">
      <c r="L1" s="154"/>
      <c r="M1" s="154"/>
    </row>
    <row r="2" spans="1:14" x14ac:dyDescent="0.15">
      <c r="A2" s="12"/>
      <c r="B2" s="12" t="s">
        <v>2</v>
      </c>
      <c r="E2" s="1" t="s">
        <v>33</v>
      </c>
      <c r="I2" s="4" t="s">
        <v>24</v>
      </c>
      <c r="J2" s="4" t="s">
        <v>24</v>
      </c>
      <c r="K2" s="17" t="s">
        <v>0</v>
      </c>
      <c r="N2" s="2" t="s">
        <v>13</v>
      </c>
    </row>
    <row r="3" spans="1:14" ht="16.5" customHeight="1" x14ac:dyDescent="0.15">
      <c r="A3" s="19" t="s">
        <v>5</v>
      </c>
      <c r="B3" s="83">
        <f>研究費!$G$13</f>
        <v>0</v>
      </c>
      <c r="E3" s="153" t="s">
        <v>145</v>
      </c>
      <c r="F3" s="153"/>
      <c r="G3" s="153"/>
      <c r="H3" s="153"/>
      <c r="I3" s="29">
        <v>1</v>
      </c>
      <c r="J3" s="26">
        <f>IF(K3="","",1)</f>
        <v>1</v>
      </c>
      <c r="K3" s="27">
        <f>M3</f>
        <v>0</v>
      </c>
      <c r="L3" s="1">
        <v>1</v>
      </c>
      <c r="M3" s="2">
        <f>B14</f>
        <v>0</v>
      </c>
      <c r="N3" s="2">
        <f>SUM(B6:B8)</f>
        <v>0</v>
      </c>
    </row>
    <row r="4" spans="1:14" ht="16.5" customHeight="1" x14ac:dyDescent="0.15">
      <c r="A4" s="13" t="s">
        <v>12</v>
      </c>
      <c r="B4" s="6"/>
      <c r="D4" s="28"/>
      <c r="E4" s="153"/>
      <c r="F4" s="153"/>
      <c r="G4" s="153"/>
      <c r="H4" s="153"/>
      <c r="I4" s="30">
        <f t="shared" ref="I4:I74" si="0">I3+1</f>
        <v>2</v>
      </c>
      <c r="J4" s="21" t="str">
        <f>IF(K4="","",J3+1)</f>
        <v/>
      </c>
      <c r="K4" s="27" t="str">
        <f t="shared" ref="K4:K43" si="1">M4</f>
        <v/>
      </c>
      <c r="L4" s="1" t="str">
        <f t="shared" ref="L4:L67" si="2">IF(M4="","",L3+1)</f>
        <v/>
      </c>
      <c r="M4" s="2" t="str">
        <f t="shared" ref="M4:M67" si="3">IF(I4=N$3,E$14,IF(I4&gt;N$3,"",C$14))</f>
        <v/>
      </c>
    </row>
    <row r="5" spans="1:14" ht="16.5" customHeight="1" x14ac:dyDescent="0.15">
      <c r="A5" s="13" t="s">
        <v>15</v>
      </c>
      <c r="B5" s="7"/>
      <c r="D5" s="28"/>
      <c r="E5" s="153"/>
      <c r="F5" s="153"/>
      <c r="G5" s="153"/>
      <c r="H5" s="153"/>
      <c r="I5" s="30">
        <f t="shared" si="0"/>
        <v>3</v>
      </c>
      <c r="J5" s="21" t="str">
        <f>IF(K5="","",J4+1)</f>
        <v/>
      </c>
      <c r="K5" s="27" t="str">
        <f t="shared" si="1"/>
        <v/>
      </c>
      <c r="L5" s="1" t="str">
        <f t="shared" si="2"/>
        <v/>
      </c>
      <c r="M5" s="2" t="str">
        <f t="shared" si="3"/>
        <v/>
      </c>
    </row>
    <row r="6" spans="1:14" ht="16.5" customHeight="1" x14ac:dyDescent="0.15">
      <c r="A6" s="13" t="s">
        <v>16</v>
      </c>
      <c r="B6" s="8"/>
      <c r="D6" s="28"/>
      <c r="E6" s="153"/>
      <c r="F6" s="153"/>
      <c r="G6" s="153"/>
      <c r="H6" s="153"/>
      <c r="I6" s="30">
        <f t="shared" si="0"/>
        <v>4</v>
      </c>
      <c r="J6" s="21" t="str">
        <f t="shared" ref="J6:J69" si="4">IF(K6="","",J5+1)</f>
        <v/>
      </c>
      <c r="K6" s="27" t="str">
        <f t="shared" si="1"/>
        <v/>
      </c>
      <c r="L6" s="1" t="str">
        <f t="shared" si="2"/>
        <v/>
      </c>
      <c r="M6" s="2" t="str">
        <f t="shared" si="3"/>
        <v/>
      </c>
    </row>
    <row r="7" spans="1:14" ht="16.5" customHeight="1" x14ac:dyDescent="0.15">
      <c r="A7" s="13" t="s">
        <v>17</v>
      </c>
      <c r="B7" s="8"/>
      <c r="D7" s="28"/>
      <c r="E7" s="153"/>
      <c r="F7" s="153"/>
      <c r="G7" s="153"/>
      <c r="H7" s="153"/>
      <c r="I7" s="30">
        <f t="shared" si="0"/>
        <v>5</v>
      </c>
      <c r="J7" s="21" t="str">
        <f t="shared" si="4"/>
        <v/>
      </c>
      <c r="K7" s="27" t="str">
        <f t="shared" si="1"/>
        <v/>
      </c>
      <c r="L7" s="1" t="str">
        <f t="shared" si="2"/>
        <v/>
      </c>
      <c r="M7" s="2" t="str">
        <f t="shared" si="3"/>
        <v/>
      </c>
    </row>
    <row r="8" spans="1:14" ht="16.5" customHeight="1" x14ac:dyDescent="0.15">
      <c r="A8" s="13" t="s">
        <v>18</v>
      </c>
      <c r="B8" s="8"/>
      <c r="D8" s="28"/>
      <c r="E8" s="153"/>
      <c r="F8" s="153"/>
      <c r="G8" s="153"/>
      <c r="H8" s="153"/>
      <c r="I8" s="30">
        <f t="shared" si="0"/>
        <v>6</v>
      </c>
      <c r="J8" s="21" t="str">
        <f t="shared" si="4"/>
        <v/>
      </c>
      <c r="K8" s="27" t="str">
        <f t="shared" si="1"/>
        <v/>
      </c>
      <c r="L8" s="1" t="str">
        <f t="shared" si="2"/>
        <v/>
      </c>
      <c r="M8" s="2" t="str">
        <f t="shared" si="3"/>
        <v/>
      </c>
    </row>
    <row r="9" spans="1:14" ht="16.5" customHeight="1" x14ac:dyDescent="0.15">
      <c r="A9" s="13" t="s">
        <v>19</v>
      </c>
      <c r="B9" s="7"/>
      <c r="C9" s="12" t="s">
        <v>26</v>
      </c>
      <c r="D9" s="12" t="s">
        <v>27</v>
      </c>
      <c r="E9" s="153"/>
      <c r="F9" s="153"/>
      <c r="G9" s="153"/>
      <c r="H9" s="153"/>
      <c r="I9" s="30">
        <f t="shared" si="0"/>
        <v>7</v>
      </c>
      <c r="J9" s="21" t="str">
        <f t="shared" si="4"/>
        <v/>
      </c>
      <c r="K9" s="27" t="str">
        <f t="shared" si="1"/>
        <v/>
      </c>
      <c r="L9" s="1" t="str">
        <f t="shared" si="2"/>
        <v/>
      </c>
      <c r="M9" s="2" t="str">
        <f t="shared" si="3"/>
        <v/>
      </c>
    </row>
    <row r="10" spans="1:14" ht="16.5" customHeight="1" x14ac:dyDescent="0.15">
      <c r="A10" s="13" t="s">
        <v>31</v>
      </c>
      <c r="B10" s="10" t="s">
        <v>28</v>
      </c>
      <c r="C10" s="7"/>
      <c r="D10" s="95">
        <f>H16</f>
        <v>0</v>
      </c>
      <c r="E10" s="153"/>
      <c r="F10" s="153"/>
      <c r="G10" s="153"/>
      <c r="H10" s="153"/>
      <c r="I10" s="30">
        <f>I9+1</f>
        <v>8</v>
      </c>
      <c r="J10" s="21" t="str">
        <f t="shared" si="4"/>
        <v/>
      </c>
      <c r="K10" s="27" t="str">
        <f t="shared" si="1"/>
        <v/>
      </c>
      <c r="L10" s="1" t="str">
        <f t="shared" si="2"/>
        <v/>
      </c>
      <c r="M10" s="2" t="str">
        <f t="shared" si="3"/>
        <v/>
      </c>
    </row>
    <row r="11" spans="1:14" ht="16.5" customHeight="1" x14ac:dyDescent="0.15">
      <c r="A11" s="13" t="s">
        <v>32</v>
      </c>
      <c r="B11" s="10" t="s">
        <v>28</v>
      </c>
      <c r="C11" s="7"/>
      <c r="D11" s="97">
        <f>H15</f>
        <v>0</v>
      </c>
      <c r="E11" s="153"/>
      <c r="F11" s="153"/>
      <c r="G11" s="153"/>
      <c r="H11" s="153"/>
      <c r="I11" s="30">
        <f t="shared" si="0"/>
        <v>9</v>
      </c>
      <c r="J11" s="21" t="str">
        <f t="shared" si="4"/>
        <v/>
      </c>
      <c r="K11" s="27" t="str">
        <f t="shared" si="1"/>
        <v/>
      </c>
      <c r="L11" s="1" t="str">
        <f t="shared" si="2"/>
        <v/>
      </c>
      <c r="M11" s="2" t="str">
        <f t="shared" si="3"/>
        <v/>
      </c>
    </row>
    <row r="12" spans="1:14" ht="16.5" customHeight="1" x14ac:dyDescent="0.15">
      <c r="I12" s="20">
        <f t="shared" si="0"/>
        <v>10</v>
      </c>
      <c r="J12" s="21" t="str">
        <f t="shared" si="4"/>
        <v/>
      </c>
      <c r="K12" s="27" t="str">
        <f t="shared" si="1"/>
        <v/>
      </c>
      <c r="L12" s="1" t="str">
        <f t="shared" si="2"/>
        <v/>
      </c>
      <c r="M12" s="2" t="str">
        <f t="shared" si="3"/>
        <v/>
      </c>
    </row>
    <row r="13" spans="1:14" ht="16.5" customHeight="1" x14ac:dyDescent="0.15">
      <c r="A13" s="13"/>
      <c r="B13" s="12" t="s">
        <v>20</v>
      </c>
      <c r="C13" s="12" t="s">
        <v>21</v>
      </c>
      <c r="D13" s="12" t="s">
        <v>22</v>
      </c>
      <c r="E13" s="12" t="s">
        <v>23</v>
      </c>
      <c r="G13" s="12" t="s">
        <v>3</v>
      </c>
      <c r="H13" s="12" t="s">
        <v>4</v>
      </c>
      <c r="I13" s="20">
        <f t="shared" si="0"/>
        <v>11</v>
      </c>
      <c r="J13" s="21" t="str">
        <f t="shared" si="4"/>
        <v/>
      </c>
      <c r="K13" s="27" t="str">
        <f t="shared" si="1"/>
        <v/>
      </c>
      <c r="L13" s="1" t="str">
        <f t="shared" si="2"/>
        <v/>
      </c>
      <c r="M13" s="2" t="str">
        <f t="shared" si="3"/>
        <v/>
      </c>
    </row>
    <row r="14" spans="1:14" ht="16.5" customHeight="1" x14ac:dyDescent="0.15">
      <c r="A14" s="14" t="s">
        <v>149</v>
      </c>
      <c r="B14" s="5">
        <f>ROUND(B3*B5,0)</f>
        <v>0</v>
      </c>
      <c r="C14" s="5">
        <f>ROUND((B3-(B14+E14))/(B6-2),0)</f>
        <v>0</v>
      </c>
      <c r="D14" s="5">
        <f>C14*(N3-2)</f>
        <v>0</v>
      </c>
      <c r="E14" s="5">
        <f>ROUND(B3*B9,0)</f>
        <v>0</v>
      </c>
      <c r="G14" s="9">
        <f>SUM(B14,D14,E14)</f>
        <v>0</v>
      </c>
      <c r="H14" s="18" t="s">
        <v>14</v>
      </c>
      <c r="I14" s="20">
        <f t="shared" si="0"/>
        <v>12</v>
      </c>
      <c r="J14" s="21" t="str">
        <f t="shared" si="4"/>
        <v/>
      </c>
      <c r="K14" s="27" t="str">
        <f t="shared" si="1"/>
        <v/>
      </c>
      <c r="L14" s="1" t="str">
        <f t="shared" si="2"/>
        <v/>
      </c>
      <c r="M14" s="2" t="str">
        <f t="shared" si="3"/>
        <v/>
      </c>
    </row>
    <row r="15" spans="1:14" ht="16.5" customHeight="1" x14ac:dyDescent="0.15">
      <c r="A15" s="14" t="s">
        <v>150</v>
      </c>
      <c r="B15" s="5">
        <f>IF(B11="割合",B3*C11+B14,B14)</f>
        <v>0</v>
      </c>
      <c r="C15" s="5">
        <f>C14</f>
        <v>0</v>
      </c>
      <c r="D15" s="96">
        <f>D14</f>
        <v>0</v>
      </c>
      <c r="E15" s="96">
        <f>E14</f>
        <v>0</v>
      </c>
      <c r="G15" s="9">
        <f>SUM(B15,D14,E14)</f>
        <v>0</v>
      </c>
      <c r="H15" s="9">
        <f>G15-G14</f>
        <v>0</v>
      </c>
      <c r="I15" s="20">
        <f t="shared" si="0"/>
        <v>13</v>
      </c>
      <c r="J15" s="21" t="str">
        <f t="shared" si="4"/>
        <v/>
      </c>
      <c r="K15" s="27" t="str">
        <f t="shared" si="1"/>
        <v/>
      </c>
      <c r="L15" s="1" t="str">
        <f t="shared" si="2"/>
        <v/>
      </c>
      <c r="M15" s="2" t="str">
        <f t="shared" si="3"/>
        <v/>
      </c>
    </row>
    <row r="16" spans="1:14" ht="16.5" customHeight="1" x14ac:dyDescent="0.15">
      <c r="A16" s="14" t="s">
        <v>30</v>
      </c>
      <c r="B16" s="5">
        <f>IF(B10="割合",B14*C10,IF(B10="金額",D10,0))</f>
        <v>0</v>
      </c>
      <c r="C16" s="4" t="s">
        <v>1</v>
      </c>
      <c r="D16" s="4" t="s">
        <v>1</v>
      </c>
      <c r="E16" s="4" t="s">
        <v>1</v>
      </c>
      <c r="G16" s="9">
        <f>SUM(B14,B16,D14,E14)</f>
        <v>0</v>
      </c>
      <c r="H16" s="9">
        <f>G16-G14</f>
        <v>0</v>
      </c>
      <c r="I16" s="20">
        <f t="shared" si="0"/>
        <v>14</v>
      </c>
      <c r="J16" s="21" t="str">
        <f t="shared" si="4"/>
        <v/>
      </c>
      <c r="K16" s="27" t="str">
        <f t="shared" si="1"/>
        <v/>
      </c>
      <c r="L16" s="1" t="str">
        <f t="shared" si="2"/>
        <v/>
      </c>
      <c r="M16" s="2" t="str">
        <f t="shared" si="3"/>
        <v/>
      </c>
    </row>
    <row r="17" spans="1:13" x14ac:dyDescent="0.15">
      <c r="I17" s="20">
        <f t="shared" si="0"/>
        <v>15</v>
      </c>
      <c r="J17" s="21" t="str">
        <f t="shared" si="4"/>
        <v/>
      </c>
      <c r="K17" s="27" t="str">
        <f t="shared" si="1"/>
        <v/>
      </c>
      <c r="L17" s="1" t="str">
        <f t="shared" si="2"/>
        <v/>
      </c>
      <c r="M17" s="2" t="str">
        <f t="shared" si="3"/>
        <v/>
      </c>
    </row>
    <row r="18" spans="1:13" x14ac:dyDescent="0.15">
      <c r="A18" s="151" t="s">
        <v>7</v>
      </c>
      <c r="B18" s="12" t="s">
        <v>8</v>
      </c>
      <c r="C18" s="16" t="s">
        <v>9</v>
      </c>
      <c r="I18" s="20">
        <f>I17+1</f>
        <v>16</v>
      </c>
      <c r="J18" s="21" t="str">
        <f t="shared" si="4"/>
        <v/>
      </c>
      <c r="K18" s="27" t="str">
        <f t="shared" si="1"/>
        <v/>
      </c>
      <c r="L18" s="1" t="str">
        <f t="shared" si="2"/>
        <v/>
      </c>
      <c r="M18" s="2" t="str">
        <f t="shared" si="3"/>
        <v/>
      </c>
    </row>
    <row r="19" spans="1:13" x14ac:dyDescent="0.15">
      <c r="A19" s="152"/>
      <c r="B19" s="5">
        <v>80000</v>
      </c>
      <c r="C19" s="5">
        <v>30000</v>
      </c>
      <c r="E19" s="2"/>
      <c r="I19" s="20">
        <f>I18+1</f>
        <v>17</v>
      </c>
      <c r="J19" s="21" t="str">
        <f t="shared" si="4"/>
        <v/>
      </c>
      <c r="K19" s="27" t="str">
        <f t="shared" si="1"/>
        <v/>
      </c>
      <c r="L19" s="1" t="str">
        <f t="shared" si="2"/>
        <v/>
      </c>
      <c r="M19" s="2" t="str">
        <f t="shared" si="3"/>
        <v/>
      </c>
    </row>
    <row r="20" spans="1:13" x14ac:dyDescent="0.15">
      <c r="A20" s="151" t="s">
        <v>6</v>
      </c>
      <c r="B20" s="15" t="s">
        <v>10</v>
      </c>
      <c r="C20" s="12" t="s">
        <v>11</v>
      </c>
      <c r="I20" s="20">
        <f t="shared" si="0"/>
        <v>18</v>
      </c>
      <c r="J20" s="21" t="str">
        <f t="shared" si="4"/>
        <v/>
      </c>
      <c r="K20" s="27" t="str">
        <f t="shared" si="1"/>
        <v/>
      </c>
      <c r="L20" s="1" t="str">
        <f t="shared" si="2"/>
        <v/>
      </c>
      <c r="M20" s="2" t="str">
        <f t="shared" si="3"/>
        <v/>
      </c>
    </row>
    <row r="21" spans="1:13" x14ac:dyDescent="0.15">
      <c r="A21" s="152"/>
      <c r="B21" s="5">
        <v>30000</v>
      </c>
      <c r="C21" s="17" t="s">
        <v>11</v>
      </c>
      <c r="I21" s="20">
        <f t="shared" si="0"/>
        <v>19</v>
      </c>
      <c r="J21" s="21" t="str">
        <f t="shared" si="4"/>
        <v/>
      </c>
      <c r="K21" s="27" t="str">
        <f t="shared" si="1"/>
        <v/>
      </c>
      <c r="L21" s="1" t="str">
        <f t="shared" si="2"/>
        <v/>
      </c>
      <c r="M21" s="2" t="str">
        <f t="shared" si="3"/>
        <v/>
      </c>
    </row>
    <row r="22" spans="1:13" x14ac:dyDescent="0.15">
      <c r="I22" s="20">
        <f>I21+1</f>
        <v>20</v>
      </c>
      <c r="J22" s="21" t="str">
        <f t="shared" si="4"/>
        <v/>
      </c>
      <c r="K22" s="27" t="str">
        <f t="shared" si="1"/>
        <v/>
      </c>
      <c r="L22" s="1" t="str">
        <f t="shared" si="2"/>
        <v/>
      </c>
      <c r="M22" s="2" t="str">
        <f t="shared" si="3"/>
        <v/>
      </c>
    </row>
    <row r="23" spans="1:13" x14ac:dyDescent="0.15">
      <c r="I23" s="20">
        <f t="shared" si="0"/>
        <v>21</v>
      </c>
      <c r="J23" s="21" t="str">
        <f t="shared" si="4"/>
        <v/>
      </c>
      <c r="K23" s="27" t="str">
        <f t="shared" si="1"/>
        <v/>
      </c>
      <c r="L23" s="1" t="str">
        <f t="shared" si="2"/>
        <v/>
      </c>
      <c r="M23" s="2" t="str">
        <f t="shared" si="3"/>
        <v/>
      </c>
    </row>
    <row r="24" spans="1:13" x14ac:dyDescent="0.15">
      <c r="I24" s="20">
        <f t="shared" si="0"/>
        <v>22</v>
      </c>
      <c r="J24" s="21" t="str">
        <f t="shared" si="4"/>
        <v/>
      </c>
      <c r="K24" s="27" t="str">
        <f t="shared" si="1"/>
        <v/>
      </c>
      <c r="L24" s="1" t="str">
        <f t="shared" si="2"/>
        <v/>
      </c>
      <c r="M24" s="2" t="str">
        <f t="shared" si="3"/>
        <v/>
      </c>
    </row>
    <row r="25" spans="1:13" x14ac:dyDescent="0.15">
      <c r="I25" s="20">
        <f t="shared" si="0"/>
        <v>23</v>
      </c>
      <c r="J25" s="21" t="str">
        <f t="shared" si="4"/>
        <v/>
      </c>
      <c r="K25" s="27" t="str">
        <f t="shared" si="1"/>
        <v/>
      </c>
      <c r="L25" s="1" t="str">
        <f t="shared" si="2"/>
        <v/>
      </c>
      <c r="M25" s="2" t="str">
        <f t="shared" si="3"/>
        <v/>
      </c>
    </row>
    <row r="26" spans="1:13" x14ac:dyDescent="0.15">
      <c r="I26" s="20">
        <f t="shared" si="0"/>
        <v>24</v>
      </c>
      <c r="J26" s="21" t="str">
        <f t="shared" si="4"/>
        <v/>
      </c>
      <c r="K26" s="27" t="str">
        <f t="shared" si="1"/>
        <v/>
      </c>
      <c r="L26" s="1" t="str">
        <f t="shared" si="2"/>
        <v/>
      </c>
      <c r="M26" s="2" t="str">
        <f t="shared" si="3"/>
        <v/>
      </c>
    </row>
    <row r="27" spans="1:13" x14ac:dyDescent="0.15">
      <c r="I27" s="20">
        <f t="shared" si="0"/>
        <v>25</v>
      </c>
      <c r="J27" s="21" t="str">
        <f t="shared" si="4"/>
        <v/>
      </c>
      <c r="K27" s="27" t="str">
        <f t="shared" si="1"/>
        <v/>
      </c>
      <c r="L27" s="1" t="str">
        <f t="shared" si="2"/>
        <v/>
      </c>
      <c r="M27" s="2" t="str">
        <f t="shared" si="3"/>
        <v/>
      </c>
    </row>
    <row r="28" spans="1:13" x14ac:dyDescent="0.15">
      <c r="I28" s="20">
        <f t="shared" si="0"/>
        <v>26</v>
      </c>
      <c r="J28" s="21" t="str">
        <f t="shared" si="4"/>
        <v/>
      </c>
      <c r="K28" s="27" t="str">
        <f t="shared" si="1"/>
        <v/>
      </c>
      <c r="L28" s="1" t="str">
        <f t="shared" si="2"/>
        <v/>
      </c>
      <c r="M28" s="2" t="str">
        <f t="shared" si="3"/>
        <v/>
      </c>
    </row>
    <row r="29" spans="1:13" x14ac:dyDescent="0.15">
      <c r="I29" s="20">
        <f t="shared" si="0"/>
        <v>27</v>
      </c>
      <c r="J29" s="21" t="str">
        <f t="shared" si="4"/>
        <v/>
      </c>
      <c r="K29" s="27" t="str">
        <f t="shared" si="1"/>
        <v/>
      </c>
      <c r="L29" s="1" t="str">
        <f t="shared" si="2"/>
        <v/>
      </c>
      <c r="M29" s="2" t="str">
        <f t="shared" si="3"/>
        <v/>
      </c>
    </row>
    <row r="30" spans="1:13" x14ac:dyDescent="0.15">
      <c r="I30" s="20">
        <f t="shared" si="0"/>
        <v>28</v>
      </c>
      <c r="J30" s="21" t="str">
        <f t="shared" si="4"/>
        <v/>
      </c>
      <c r="K30" s="27" t="str">
        <f t="shared" si="1"/>
        <v/>
      </c>
      <c r="L30" s="1" t="str">
        <f t="shared" si="2"/>
        <v/>
      </c>
      <c r="M30" s="2" t="str">
        <f t="shared" si="3"/>
        <v/>
      </c>
    </row>
    <row r="31" spans="1:13" x14ac:dyDescent="0.15">
      <c r="I31" s="20">
        <f t="shared" si="0"/>
        <v>29</v>
      </c>
      <c r="J31" s="21" t="str">
        <f t="shared" si="4"/>
        <v/>
      </c>
      <c r="K31" s="27" t="str">
        <f t="shared" si="1"/>
        <v/>
      </c>
      <c r="L31" s="1" t="str">
        <f t="shared" si="2"/>
        <v/>
      </c>
      <c r="M31" s="2" t="str">
        <f t="shared" si="3"/>
        <v/>
      </c>
    </row>
    <row r="32" spans="1:13" x14ac:dyDescent="0.15">
      <c r="I32" s="20">
        <f t="shared" si="0"/>
        <v>30</v>
      </c>
      <c r="J32" s="21" t="str">
        <f t="shared" si="4"/>
        <v/>
      </c>
      <c r="K32" s="27" t="str">
        <f t="shared" si="1"/>
        <v/>
      </c>
      <c r="L32" s="1" t="str">
        <f t="shared" si="2"/>
        <v/>
      </c>
      <c r="M32" s="2" t="str">
        <f t="shared" si="3"/>
        <v/>
      </c>
    </row>
    <row r="33" spans="2:13" x14ac:dyDescent="0.15">
      <c r="I33" s="20">
        <f t="shared" si="0"/>
        <v>31</v>
      </c>
      <c r="J33" s="21" t="str">
        <f t="shared" si="4"/>
        <v/>
      </c>
      <c r="K33" s="27" t="str">
        <f t="shared" si="1"/>
        <v/>
      </c>
      <c r="L33" s="1" t="str">
        <f t="shared" si="2"/>
        <v/>
      </c>
      <c r="M33" s="2" t="str">
        <f t="shared" si="3"/>
        <v/>
      </c>
    </row>
    <row r="34" spans="2:13" x14ac:dyDescent="0.15">
      <c r="I34" s="20">
        <f t="shared" si="0"/>
        <v>32</v>
      </c>
      <c r="J34" s="21" t="str">
        <f t="shared" si="4"/>
        <v/>
      </c>
      <c r="K34" s="27" t="str">
        <f t="shared" si="1"/>
        <v/>
      </c>
      <c r="L34" s="1" t="str">
        <f t="shared" si="2"/>
        <v/>
      </c>
      <c r="M34" s="2" t="str">
        <f t="shared" si="3"/>
        <v/>
      </c>
    </row>
    <row r="35" spans="2:13" x14ac:dyDescent="0.15">
      <c r="I35" s="20">
        <f t="shared" si="0"/>
        <v>33</v>
      </c>
      <c r="J35" s="21" t="str">
        <f t="shared" si="4"/>
        <v/>
      </c>
      <c r="K35" s="27" t="str">
        <f t="shared" si="1"/>
        <v/>
      </c>
      <c r="L35" s="1" t="str">
        <f t="shared" si="2"/>
        <v/>
      </c>
      <c r="M35" s="2" t="str">
        <f t="shared" si="3"/>
        <v/>
      </c>
    </row>
    <row r="36" spans="2:13" x14ac:dyDescent="0.15">
      <c r="I36" s="20">
        <f t="shared" si="0"/>
        <v>34</v>
      </c>
      <c r="J36" s="21" t="str">
        <f t="shared" si="4"/>
        <v/>
      </c>
      <c r="K36" s="27" t="str">
        <f>M36</f>
        <v/>
      </c>
      <c r="L36" s="1" t="str">
        <f t="shared" si="2"/>
        <v/>
      </c>
      <c r="M36" s="2" t="str">
        <f t="shared" si="3"/>
        <v/>
      </c>
    </row>
    <row r="37" spans="2:13" x14ac:dyDescent="0.15">
      <c r="I37" s="20">
        <f t="shared" si="0"/>
        <v>35</v>
      </c>
      <c r="J37" s="21" t="str">
        <f t="shared" si="4"/>
        <v/>
      </c>
      <c r="K37" s="27" t="str">
        <f t="shared" si="1"/>
        <v/>
      </c>
      <c r="L37" s="1" t="str">
        <f t="shared" si="2"/>
        <v/>
      </c>
      <c r="M37" s="2" t="str">
        <f t="shared" si="3"/>
        <v/>
      </c>
    </row>
    <row r="38" spans="2:13" x14ac:dyDescent="0.15">
      <c r="I38" s="20">
        <f t="shared" si="0"/>
        <v>36</v>
      </c>
      <c r="J38" s="21" t="str">
        <f t="shared" si="4"/>
        <v/>
      </c>
      <c r="K38" s="27" t="str">
        <f t="shared" si="1"/>
        <v/>
      </c>
      <c r="L38" s="1" t="str">
        <f t="shared" si="2"/>
        <v/>
      </c>
      <c r="M38" s="2" t="str">
        <f t="shared" si="3"/>
        <v/>
      </c>
    </row>
    <row r="39" spans="2:13" x14ac:dyDescent="0.15">
      <c r="I39" s="20">
        <f t="shared" si="0"/>
        <v>37</v>
      </c>
      <c r="J39" s="21" t="str">
        <f t="shared" si="4"/>
        <v/>
      </c>
      <c r="K39" s="27" t="str">
        <f t="shared" si="1"/>
        <v/>
      </c>
      <c r="L39" s="1" t="str">
        <f t="shared" si="2"/>
        <v/>
      </c>
      <c r="M39" s="2" t="str">
        <f t="shared" si="3"/>
        <v/>
      </c>
    </row>
    <row r="40" spans="2:13" x14ac:dyDescent="0.15">
      <c r="I40" s="20">
        <f t="shared" si="0"/>
        <v>38</v>
      </c>
      <c r="J40" s="21" t="str">
        <f t="shared" si="4"/>
        <v/>
      </c>
      <c r="K40" s="27" t="str">
        <f t="shared" si="1"/>
        <v/>
      </c>
      <c r="L40" s="1" t="str">
        <f t="shared" si="2"/>
        <v/>
      </c>
      <c r="M40" s="2" t="str">
        <f t="shared" si="3"/>
        <v/>
      </c>
    </row>
    <row r="41" spans="2:13" x14ac:dyDescent="0.15">
      <c r="I41" s="20">
        <f t="shared" si="0"/>
        <v>39</v>
      </c>
      <c r="J41" s="21" t="str">
        <f t="shared" si="4"/>
        <v/>
      </c>
      <c r="K41" s="27" t="str">
        <f t="shared" si="1"/>
        <v/>
      </c>
      <c r="L41" s="1" t="str">
        <f t="shared" si="2"/>
        <v/>
      </c>
      <c r="M41" s="2" t="str">
        <f t="shared" si="3"/>
        <v/>
      </c>
    </row>
    <row r="42" spans="2:13" x14ac:dyDescent="0.15">
      <c r="I42" s="20">
        <f t="shared" si="0"/>
        <v>40</v>
      </c>
      <c r="J42" s="21" t="str">
        <f t="shared" si="4"/>
        <v/>
      </c>
      <c r="K42" s="27" t="str">
        <f t="shared" si="1"/>
        <v/>
      </c>
      <c r="L42" s="1" t="str">
        <f t="shared" si="2"/>
        <v/>
      </c>
      <c r="M42" s="2" t="str">
        <f t="shared" si="3"/>
        <v/>
      </c>
    </row>
    <row r="43" spans="2:13" x14ac:dyDescent="0.15">
      <c r="I43" s="20">
        <f t="shared" si="0"/>
        <v>41</v>
      </c>
      <c r="J43" s="21" t="str">
        <f t="shared" si="4"/>
        <v/>
      </c>
      <c r="K43" s="27" t="str">
        <f t="shared" si="1"/>
        <v/>
      </c>
      <c r="L43" s="1" t="str">
        <f t="shared" si="2"/>
        <v/>
      </c>
      <c r="M43" s="2" t="str">
        <f t="shared" si="3"/>
        <v/>
      </c>
    </row>
    <row r="44" spans="2:13" x14ac:dyDescent="0.15">
      <c r="I44" s="20">
        <f t="shared" si="0"/>
        <v>42</v>
      </c>
      <c r="J44" s="21" t="str">
        <f t="shared" si="4"/>
        <v/>
      </c>
      <c r="K44" s="22"/>
      <c r="L44" s="1" t="str">
        <f t="shared" si="2"/>
        <v/>
      </c>
      <c r="M44" s="2" t="str">
        <f t="shared" si="3"/>
        <v/>
      </c>
    </row>
    <row r="45" spans="2:13" x14ac:dyDescent="0.15">
      <c r="I45" s="20">
        <f t="shared" si="0"/>
        <v>43</v>
      </c>
      <c r="J45" s="21" t="str">
        <f t="shared" si="4"/>
        <v/>
      </c>
      <c r="K45" s="22"/>
      <c r="L45" s="1" t="str">
        <f t="shared" si="2"/>
        <v/>
      </c>
      <c r="M45" s="2" t="str">
        <f t="shared" si="3"/>
        <v/>
      </c>
    </row>
    <row r="46" spans="2:13" x14ac:dyDescent="0.15">
      <c r="I46" s="20">
        <f t="shared" si="0"/>
        <v>44</v>
      </c>
      <c r="J46" s="21" t="str">
        <f t="shared" si="4"/>
        <v/>
      </c>
      <c r="K46" s="22"/>
      <c r="L46" s="1" t="str">
        <f t="shared" si="2"/>
        <v/>
      </c>
      <c r="M46" s="2" t="str">
        <f t="shared" si="3"/>
        <v/>
      </c>
    </row>
    <row r="47" spans="2:13" x14ac:dyDescent="0.15">
      <c r="B47" s="11"/>
      <c r="I47" s="20">
        <f t="shared" si="0"/>
        <v>45</v>
      </c>
      <c r="J47" s="21" t="str">
        <f t="shared" si="4"/>
        <v/>
      </c>
      <c r="K47" s="22"/>
      <c r="L47" s="1" t="str">
        <f t="shared" si="2"/>
        <v/>
      </c>
      <c r="M47" s="2" t="str">
        <f t="shared" si="3"/>
        <v/>
      </c>
    </row>
    <row r="48" spans="2:13" x14ac:dyDescent="0.15">
      <c r="I48" s="20">
        <f t="shared" si="0"/>
        <v>46</v>
      </c>
      <c r="J48" s="21" t="str">
        <f t="shared" si="4"/>
        <v/>
      </c>
      <c r="K48" s="22"/>
      <c r="L48" s="1" t="str">
        <f t="shared" si="2"/>
        <v/>
      </c>
      <c r="M48" s="2" t="str">
        <f t="shared" si="3"/>
        <v/>
      </c>
    </row>
    <row r="49" spans="9:13" x14ac:dyDescent="0.15">
      <c r="I49" s="20">
        <f t="shared" si="0"/>
        <v>47</v>
      </c>
      <c r="J49" s="21" t="str">
        <f t="shared" si="4"/>
        <v/>
      </c>
      <c r="K49" s="22"/>
      <c r="L49" s="1" t="str">
        <f t="shared" si="2"/>
        <v/>
      </c>
      <c r="M49" s="2" t="str">
        <f t="shared" si="3"/>
        <v/>
      </c>
    </row>
    <row r="50" spans="9:13" x14ac:dyDescent="0.15">
      <c r="I50" s="20">
        <f t="shared" si="0"/>
        <v>48</v>
      </c>
      <c r="J50" s="21" t="str">
        <f t="shared" si="4"/>
        <v/>
      </c>
      <c r="K50" s="22"/>
      <c r="L50" s="1" t="str">
        <f t="shared" si="2"/>
        <v/>
      </c>
      <c r="M50" s="2" t="str">
        <f t="shared" si="3"/>
        <v/>
      </c>
    </row>
    <row r="51" spans="9:13" x14ac:dyDescent="0.15">
      <c r="I51" s="20">
        <f t="shared" si="0"/>
        <v>49</v>
      </c>
      <c r="J51" s="21" t="str">
        <f t="shared" si="4"/>
        <v/>
      </c>
      <c r="K51" s="22"/>
      <c r="L51" s="1" t="str">
        <f t="shared" si="2"/>
        <v/>
      </c>
      <c r="M51" s="2" t="str">
        <f t="shared" si="3"/>
        <v/>
      </c>
    </row>
    <row r="52" spans="9:13" x14ac:dyDescent="0.15">
      <c r="I52" s="20">
        <f t="shared" si="0"/>
        <v>50</v>
      </c>
      <c r="J52" s="21" t="str">
        <f t="shared" si="4"/>
        <v/>
      </c>
      <c r="K52" s="22"/>
      <c r="L52" s="1" t="str">
        <f t="shared" si="2"/>
        <v/>
      </c>
      <c r="M52" s="2" t="str">
        <f t="shared" si="3"/>
        <v/>
      </c>
    </row>
    <row r="53" spans="9:13" x14ac:dyDescent="0.15">
      <c r="I53" s="20">
        <f t="shared" si="0"/>
        <v>51</v>
      </c>
      <c r="J53" s="21" t="str">
        <f t="shared" si="4"/>
        <v/>
      </c>
      <c r="K53" s="22"/>
      <c r="L53" s="1" t="str">
        <f t="shared" si="2"/>
        <v/>
      </c>
      <c r="M53" s="2" t="str">
        <f t="shared" si="3"/>
        <v/>
      </c>
    </row>
    <row r="54" spans="9:13" x14ac:dyDescent="0.15">
      <c r="I54" s="20">
        <f t="shared" si="0"/>
        <v>52</v>
      </c>
      <c r="J54" s="21" t="str">
        <f t="shared" si="4"/>
        <v/>
      </c>
      <c r="K54" s="22"/>
      <c r="L54" s="1" t="str">
        <f t="shared" si="2"/>
        <v/>
      </c>
      <c r="M54" s="2" t="str">
        <f t="shared" si="3"/>
        <v/>
      </c>
    </row>
    <row r="55" spans="9:13" x14ac:dyDescent="0.15">
      <c r="I55" s="20">
        <f t="shared" si="0"/>
        <v>53</v>
      </c>
      <c r="J55" s="21" t="str">
        <f t="shared" si="4"/>
        <v/>
      </c>
      <c r="K55" s="22"/>
      <c r="L55" s="1" t="str">
        <f t="shared" si="2"/>
        <v/>
      </c>
      <c r="M55" s="2" t="str">
        <f t="shared" si="3"/>
        <v/>
      </c>
    </row>
    <row r="56" spans="9:13" x14ac:dyDescent="0.15">
      <c r="I56" s="20">
        <f t="shared" si="0"/>
        <v>54</v>
      </c>
      <c r="J56" s="21" t="str">
        <f t="shared" si="4"/>
        <v/>
      </c>
      <c r="K56" s="22"/>
      <c r="L56" s="1" t="str">
        <f t="shared" si="2"/>
        <v/>
      </c>
      <c r="M56" s="2" t="str">
        <f t="shared" si="3"/>
        <v/>
      </c>
    </row>
    <row r="57" spans="9:13" x14ac:dyDescent="0.15">
      <c r="I57" s="20">
        <f t="shared" si="0"/>
        <v>55</v>
      </c>
      <c r="J57" s="21" t="str">
        <f t="shared" si="4"/>
        <v/>
      </c>
      <c r="K57" s="22"/>
      <c r="L57" s="1" t="str">
        <f t="shared" si="2"/>
        <v/>
      </c>
      <c r="M57" s="2" t="str">
        <f t="shared" si="3"/>
        <v/>
      </c>
    </row>
    <row r="58" spans="9:13" x14ac:dyDescent="0.15">
      <c r="I58" s="20">
        <f t="shared" si="0"/>
        <v>56</v>
      </c>
      <c r="J58" s="21" t="str">
        <f t="shared" si="4"/>
        <v/>
      </c>
      <c r="K58" s="22"/>
      <c r="L58" s="1" t="str">
        <f t="shared" si="2"/>
        <v/>
      </c>
      <c r="M58" s="2" t="str">
        <f t="shared" si="3"/>
        <v/>
      </c>
    </row>
    <row r="59" spans="9:13" x14ac:dyDescent="0.15">
      <c r="I59" s="20">
        <f t="shared" si="0"/>
        <v>57</v>
      </c>
      <c r="J59" s="21" t="str">
        <f t="shared" si="4"/>
        <v/>
      </c>
      <c r="K59" s="22"/>
      <c r="L59" s="1" t="str">
        <f t="shared" si="2"/>
        <v/>
      </c>
      <c r="M59" s="2" t="str">
        <f t="shared" si="3"/>
        <v/>
      </c>
    </row>
    <row r="60" spans="9:13" x14ac:dyDescent="0.15">
      <c r="I60" s="20">
        <f t="shared" si="0"/>
        <v>58</v>
      </c>
      <c r="J60" s="21" t="str">
        <f t="shared" si="4"/>
        <v/>
      </c>
      <c r="K60" s="22"/>
      <c r="L60" s="1" t="str">
        <f t="shared" si="2"/>
        <v/>
      </c>
      <c r="M60" s="2" t="str">
        <f t="shared" si="3"/>
        <v/>
      </c>
    </row>
    <row r="61" spans="9:13" x14ac:dyDescent="0.15">
      <c r="I61" s="20">
        <f t="shared" si="0"/>
        <v>59</v>
      </c>
      <c r="J61" s="21" t="str">
        <f t="shared" si="4"/>
        <v/>
      </c>
      <c r="K61" s="22"/>
      <c r="L61" s="1" t="str">
        <f t="shared" si="2"/>
        <v/>
      </c>
      <c r="M61" s="2" t="str">
        <f t="shared" si="3"/>
        <v/>
      </c>
    </row>
    <row r="62" spans="9:13" x14ac:dyDescent="0.15">
      <c r="I62" s="20">
        <f t="shared" si="0"/>
        <v>60</v>
      </c>
      <c r="J62" s="21" t="str">
        <f t="shared" si="4"/>
        <v/>
      </c>
      <c r="K62" s="22"/>
      <c r="L62" s="1" t="str">
        <f t="shared" si="2"/>
        <v/>
      </c>
      <c r="M62" s="2" t="str">
        <f t="shared" si="3"/>
        <v/>
      </c>
    </row>
    <row r="63" spans="9:13" x14ac:dyDescent="0.15">
      <c r="I63" s="20">
        <f t="shared" si="0"/>
        <v>61</v>
      </c>
      <c r="J63" s="21" t="str">
        <f t="shared" si="4"/>
        <v/>
      </c>
      <c r="K63" s="22"/>
      <c r="L63" s="1" t="str">
        <f t="shared" si="2"/>
        <v/>
      </c>
      <c r="M63" s="2" t="str">
        <f t="shared" si="3"/>
        <v/>
      </c>
    </row>
    <row r="64" spans="9:13" x14ac:dyDescent="0.15">
      <c r="I64" s="20">
        <f t="shared" si="0"/>
        <v>62</v>
      </c>
      <c r="J64" s="21" t="str">
        <f t="shared" si="4"/>
        <v/>
      </c>
      <c r="K64" s="22"/>
      <c r="L64" s="1" t="str">
        <f t="shared" si="2"/>
        <v/>
      </c>
      <c r="M64" s="2" t="str">
        <f t="shared" si="3"/>
        <v/>
      </c>
    </row>
    <row r="65" spans="9:13" x14ac:dyDescent="0.15">
      <c r="I65" s="20">
        <f t="shared" si="0"/>
        <v>63</v>
      </c>
      <c r="J65" s="21" t="str">
        <f t="shared" si="4"/>
        <v/>
      </c>
      <c r="K65" s="22"/>
      <c r="L65" s="1" t="str">
        <f t="shared" si="2"/>
        <v/>
      </c>
      <c r="M65" s="2" t="str">
        <f t="shared" si="3"/>
        <v/>
      </c>
    </row>
    <row r="66" spans="9:13" x14ac:dyDescent="0.15">
      <c r="I66" s="20">
        <f t="shared" si="0"/>
        <v>64</v>
      </c>
      <c r="J66" s="21" t="str">
        <f t="shared" si="4"/>
        <v/>
      </c>
      <c r="K66" s="22"/>
      <c r="L66" s="1" t="str">
        <f t="shared" si="2"/>
        <v/>
      </c>
      <c r="M66" s="2" t="str">
        <f t="shared" si="3"/>
        <v/>
      </c>
    </row>
    <row r="67" spans="9:13" x14ac:dyDescent="0.15">
      <c r="I67" s="20">
        <f t="shared" si="0"/>
        <v>65</v>
      </c>
      <c r="J67" s="21" t="str">
        <f t="shared" si="4"/>
        <v/>
      </c>
      <c r="K67" s="22"/>
      <c r="L67" s="1" t="str">
        <f t="shared" si="2"/>
        <v/>
      </c>
      <c r="M67" s="2" t="str">
        <f t="shared" si="3"/>
        <v/>
      </c>
    </row>
    <row r="68" spans="9:13" x14ac:dyDescent="0.15">
      <c r="I68" s="20">
        <f t="shared" si="0"/>
        <v>66</v>
      </c>
      <c r="J68" s="21" t="str">
        <f t="shared" si="4"/>
        <v/>
      </c>
      <c r="K68" s="22"/>
      <c r="L68" s="1" t="str">
        <f t="shared" ref="L68:L131" si="5">IF(M68="","",L67+1)</f>
        <v/>
      </c>
      <c r="M68" s="2" t="str">
        <f t="shared" ref="M68:M131" si="6">IF(I68=N$3,E$14,IF(I68&gt;N$3,"",C$14))</f>
        <v/>
      </c>
    </row>
    <row r="69" spans="9:13" x14ac:dyDescent="0.15">
      <c r="I69" s="20">
        <f t="shared" si="0"/>
        <v>67</v>
      </c>
      <c r="J69" s="21" t="str">
        <f t="shared" si="4"/>
        <v/>
      </c>
      <c r="K69" s="22"/>
      <c r="L69" s="1" t="str">
        <f t="shared" si="5"/>
        <v/>
      </c>
      <c r="M69" s="2" t="str">
        <f t="shared" si="6"/>
        <v/>
      </c>
    </row>
    <row r="70" spans="9:13" x14ac:dyDescent="0.15">
      <c r="I70" s="20">
        <f t="shared" si="0"/>
        <v>68</v>
      </c>
      <c r="J70" s="21" t="str">
        <f t="shared" ref="J70:J102" si="7">IF(K70="","",J69+1)</f>
        <v/>
      </c>
      <c r="K70" s="22"/>
      <c r="L70" s="1" t="str">
        <f t="shared" si="5"/>
        <v/>
      </c>
      <c r="M70" s="2" t="str">
        <f t="shared" si="6"/>
        <v/>
      </c>
    </row>
    <row r="71" spans="9:13" x14ac:dyDescent="0.15">
      <c r="I71" s="20">
        <f t="shared" si="0"/>
        <v>69</v>
      </c>
      <c r="J71" s="21" t="str">
        <f t="shared" si="7"/>
        <v/>
      </c>
      <c r="K71" s="22"/>
      <c r="L71" s="1" t="str">
        <f t="shared" si="5"/>
        <v/>
      </c>
      <c r="M71" s="2" t="str">
        <f t="shared" si="6"/>
        <v/>
      </c>
    </row>
    <row r="72" spans="9:13" x14ac:dyDescent="0.15">
      <c r="I72" s="20">
        <f t="shared" si="0"/>
        <v>70</v>
      </c>
      <c r="J72" s="21" t="str">
        <f t="shared" si="7"/>
        <v/>
      </c>
      <c r="K72" s="22"/>
      <c r="L72" s="1" t="str">
        <f t="shared" si="5"/>
        <v/>
      </c>
      <c r="M72" s="2" t="str">
        <f t="shared" si="6"/>
        <v/>
      </c>
    </row>
    <row r="73" spans="9:13" x14ac:dyDescent="0.15">
      <c r="I73" s="20">
        <f t="shared" si="0"/>
        <v>71</v>
      </c>
      <c r="J73" s="21" t="str">
        <f t="shared" si="7"/>
        <v/>
      </c>
      <c r="K73" s="22"/>
      <c r="L73" s="1" t="str">
        <f t="shared" si="5"/>
        <v/>
      </c>
      <c r="M73" s="2" t="str">
        <f t="shared" si="6"/>
        <v/>
      </c>
    </row>
    <row r="74" spans="9:13" x14ac:dyDescent="0.15">
      <c r="I74" s="20">
        <f t="shared" si="0"/>
        <v>72</v>
      </c>
      <c r="J74" s="21" t="str">
        <f t="shared" si="7"/>
        <v/>
      </c>
      <c r="K74" s="22"/>
      <c r="L74" s="1" t="str">
        <f t="shared" si="5"/>
        <v/>
      </c>
      <c r="M74" s="2" t="str">
        <f t="shared" si="6"/>
        <v/>
      </c>
    </row>
    <row r="75" spans="9:13" x14ac:dyDescent="0.15">
      <c r="I75" s="20">
        <f t="shared" ref="I75:I106" si="8">I74+1</f>
        <v>73</v>
      </c>
      <c r="J75" s="21" t="str">
        <f t="shared" si="7"/>
        <v/>
      </c>
      <c r="K75" s="22"/>
      <c r="L75" s="1" t="str">
        <f t="shared" si="5"/>
        <v/>
      </c>
      <c r="M75" s="2" t="str">
        <f t="shared" si="6"/>
        <v/>
      </c>
    </row>
    <row r="76" spans="9:13" x14ac:dyDescent="0.15">
      <c r="I76" s="20">
        <f t="shared" si="8"/>
        <v>74</v>
      </c>
      <c r="J76" s="21" t="str">
        <f t="shared" si="7"/>
        <v/>
      </c>
      <c r="K76" s="22"/>
      <c r="L76" s="1" t="str">
        <f t="shared" si="5"/>
        <v/>
      </c>
      <c r="M76" s="2" t="str">
        <f t="shared" si="6"/>
        <v/>
      </c>
    </row>
    <row r="77" spans="9:13" x14ac:dyDescent="0.15">
      <c r="I77" s="20">
        <f t="shared" si="8"/>
        <v>75</v>
      </c>
      <c r="J77" s="21" t="str">
        <f t="shared" si="7"/>
        <v/>
      </c>
      <c r="K77" s="22"/>
      <c r="L77" s="1" t="str">
        <f t="shared" si="5"/>
        <v/>
      </c>
      <c r="M77" s="2" t="str">
        <f t="shared" si="6"/>
        <v/>
      </c>
    </row>
    <row r="78" spans="9:13" x14ac:dyDescent="0.15">
      <c r="I78" s="20">
        <f t="shared" si="8"/>
        <v>76</v>
      </c>
      <c r="J78" s="21" t="str">
        <f t="shared" si="7"/>
        <v/>
      </c>
      <c r="K78" s="22"/>
      <c r="L78" s="1" t="str">
        <f t="shared" si="5"/>
        <v/>
      </c>
      <c r="M78" s="2" t="str">
        <f t="shared" si="6"/>
        <v/>
      </c>
    </row>
    <row r="79" spans="9:13" x14ac:dyDescent="0.15">
      <c r="I79" s="20">
        <f t="shared" si="8"/>
        <v>77</v>
      </c>
      <c r="J79" s="21" t="str">
        <f t="shared" si="7"/>
        <v/>
      </c>
      <c r="K79" s="22"/>
      <c r="L79" s="1" t="str">
        <f t="shared" si="5"/>
        <v/>
      </c>
      <c r="M79" s="2" t="str">
        <f t="shared" si="6"/>
        <v/>
      </c>
    </row>
    <row r="80" spans="9:13" x14ac:dyDescent="0.15">
      <c r="I80" s="20">
        <f t="shared" si="8"/>
        <v>78</v>
      </c>
      <c r="J80" s="21" t="str">
        <f t="shared" si="7"/>
        <v/>
      </c>
      <c r="K80" s="22"/>
      <c r="L80" s="1" t="str">
        <f t="shared" si="5"/>
        <v/>
      </c>
      <c r="M80" s="2" t="str">
        <f t="shared" si="6"/>
        <v/>
      </c>
    </row>
    <row r="81" spans="9:13" x14ac:dyDescent="0.15">
      <c r="I81" s="20">
        <f t="shared" si="8"/>
        <v>79</v>
      </c>
      <c r="J81" s="21" t="str">
        <f t="shared" si="7"/>
        <v/>
      </c>
      <c r="K81" s="22"/>
      <c r="L81" s="1" t="str">
        <f t="shared" si="5"/>
        <v/>
      </c>
      <c r="M81" s="2" t="str">
        <f t="shared" si="6"/>
        <v/>
      </c>
    </row>
    <row r="82" spans="9:13" x14ac:dyDescent="0.15">
      <c r="I82" s="20">
        <f t="shared" si="8"/>
        <v>80</v>
      </c>
      <c r="J82" s="21" t="str">
        <f t="shared" si="7"/>
        <v/>
      </c>
      <c r="K82" s="22"/>
      <c r="L82" s="1" t="str">
        <f t="shared" si="5"/>
        <v/>
      </c>
      <c r="M82" s="2" t="str">
        <f t="shared" si="6"/>
        <v/>
      </c>
    </row>
    <row r="83" spans="9:13" x14ac:dyDescent="0.15">
      <c r="I83" s="20">
        <f t="shared" si="8"/>
        <v>81</v>
      </c>
      <c r="J83" s="21" t="str">
        <f t="shared" si="7"/>
        <v/>
      </c>
      <c r="K83" s="22"/>
      <c r="L83" s="1" t="str">
        <f t="shared" si="5"/>
        <v/>
      </c>
      <c r="M83" s="2" t="str">
        <f t="shared" si="6"/>
        <v/>
      </c>
    </row>
    <row r="84" spans="9:13" x14ac:dyDescent="0.15">
      <c r="I84" s="20">
        <f t="shared" si="8"/>
        <v>82</v>
      </c>
      <c r="J84" s="21" t="str">
        <f t="shared" si="7"/>
        <v/>
      </c>
      <c r="K84" s="22"/>
      <c r="L84" s="1" t="str">
        <f t="shared" si="5"/>
        <v/>
      </c>
      <c r="M84" s="2" t="str">
        <f t="shared" si="6"/>
        <v/>
      </c>
    </row>
    <row r="85" spans="9:13" x14ac:dyDescent="0.15">
      <c r="I85" s="20">
        <f t="shared" si="8"/>
        <v>83</v>
      </c>
      <c r="J85" s="21" t="str">
        <f t="shared" si="7"/>
        <v/>
      </c>
      <c r="K85" s="22"/>
      <c r="L85" s="1" t="str">
        <f t="shared" si="5"/>
        <v/>
      </c>
      <c r="M85" s="2" t="str">
        <f t="shared" si="6"/>
        <v/>
      </c>
    </row>
    <row r="86" spans="9:13" x14ac:dyDescent="0.15">
      <c r="I86" s="20">
        <f t="shared" si="8"/>
        <v>84</v>
      </c>
      <c r="J86" s="21" t="str">
        <f t="shared" si="7"/>
        <v/>
      </c>
      <c r="K86" s="22"/>
      <c r="L86" s="1" t="str">
        <f t="shared" si="5"/>
        <v/>
      </c>
      <c r="M86" s="2" t="str">
        <f t="shared" si="6"/>
        <v/>
      </c>
    </row>
    <row r="87" spans="9:13" x14ac:dyDescent="0.15">
      <c r="I87" s="20">
        <f t="shared" si="8"/>
        <v>85</v>
      </c>
      <c r="J87" s="21" t="str">
        <f t="shared" si="7"/>
        <v/>
      </c>
      <c r="K87" s="22"/>
      <c r="L87" s="1" t="str">
        <f t="shared" si="5"/>
        <v/>
      </c>
      <c r="M87" s="2" t="str">
        <f t="shared" si="6"/>
        <v/>
      </c>
    </row>
    <row r="88" spans="9:13" x14ac:dyDescent="0.15">
      <c r="I88" s="20">
        <f t="shared" si="8"/>
        <v>86</v>
      </c>
      <c r="J88" s="21" t="str">
        <f t="shared" si="7"/>
        <v/>
      </c>
      <c r="K88" s="22"/>
      <c r="L88" s="1" t="str">
        <f t="shared" si="5"/>
        <v/>
      </c>
      <c r="M88" s="2" t="str">
        <f t="shared" si="6"/>
        <v/>
      </c>
    </row>
    <row r="89" spans="9:13" x14ac:dyDescent="0.15">
      <c r="I89" s="20">
        <f t="shared" si="8"/>
        <v>87</v>
      </c>
      <c r="J89" s="21" t="str">
        <f t="shared" si="7"/>
        <v/>
      </c>
      <c r="K89" s="22"/>
      <c r="L89" s="1" t="str">
        <f t="shared" si="5"/>
        <v/>
      </c>
      <c r="M89" s="2" t="str">
        <f t="shared" si="6"/>
        <v/>
      </c>
    </row>
    <row r="90" spans="9:13" x14ac:dyDescent="0.15">
      <c r="I90" s="20">
        <f t="shared" si="8"/>
        <v>88</v>
      </c>
      <c r="J90" s="21" t="str">
        <f t="shared" si="7"/>
        <v/>
      </c>
      <c r="K90" s="22"/>
      <c r="L90" s="1" t="str">
        <f t="shared" si="5"/>
        <v/>
      </c>
      <c r="M90" s="2" t="str">
        <f t="shared" si="6"/>
        <v/>
      </c>
    </row>
    <row r="91" spans="9:13" x14ac:dyDescent="0.15">
      <c r="I91" s="20">
        <f t="shared" si="8"/>
        <v>89</v>
      </c>
      <c r="J91" s="21" t="str">
        <f t="shared" si="7"/>
        <v/>
      </c>
      <c r="K91" s="22"/>
      <c r="L91" s="1" t="str">
        <f t="shared" si="5"/>
        <v/>
      </c>
      <c r="M91" s="2" t="str">
        <f t="shared" si="6"/>
        <v/>
      </c>
    </row>
    <row r="92" spans="9:13" x14ac:dyDescent="0.15">
      <c r="I92" s="20">
        <f t="shared" si="8"/>
        <v>90</v>
      </c>
      <c r="J92" s="21" t="str">
        <f t="shared" si="7"/>
        <v/>
      </c>
      <c r="K92" s="22"/>
      <c r="L92" s="1" t="str">
        <f t="shared" si="5"/>
        <v/>
      </c>
      <c r="M92" s="2" t="str">
        <f t="shared" si="6"/>
        <v/>
      </c>
    </row>
    <row r="93" spans="9:13" x14ac:dyDescent="0.15">
      <c r="I93" s="20">
        <f t="shared" si="8"/>
        <v>91</v>
      </c>
      <c r="J93" s="21" t="str">
        <f t="shared" si="7"/>
        <v/>
      </c>
      <c r="K93" s="22"/>
      <c r="L93" s="1" t="str">
        <f t="shared" si="5"/>
        <v/>
      </c>
      <c r="M93" s="2" t="str">
        <f t="shared" si="6"/>
        <v/>
      </c>
    </row>
    <row r="94" spans="9:13" x14ac:dyDescent="0.15">
      <c r="I94" s="20">
        <f t="shared" si="8"/>
        <v>92</v>
      </c>
      <c r="J94" s="21" t="str">
        <f t="shared" si="7"/>
        <v/>
      </c>
      <c r="K94" s="22"/>
      <c r="L94" s="1" t="str">
        <f t="shared" si="5"/>
        <v/>
      </c>
      <c r="M94" s="2" t="str">
        <f t="shared" si="6"/>
        <v/>
      </c>
    </row>
    <row r="95" spans="9:13" x14ac:dyDescent="0.15">
      <c r="I95" s="20">
        <f t="shared" si="8"/>
        <v>93</v>
      </c>
      <c r="J95" s="21" t="str">
        <f t="shared" si="7"/>
        <v/>
      </c>
      <c r="K95" s="22"/>
      <c r="L95" s="1" t="str">
        <f t="shared" si="5"/>
        <v/>
      </c>
      <c r="M95" s="2" t="str">
        <f t="shared" si="6"/>
        <v/>
      </c>
    </row>
    <row r="96" spans="9:13" x14ac:dyDescent="0.15">
      <c r="I96" s="20">
        <f t="shared" si="8"/>
        <v>94</v>
      </c>
      <c r="J96" s="21" t="str">
        <f t="shared" si="7"/>
        <v/>
      </c>
      <c r="K96" s="22"/>
      <c r="L96" s="1" t="str">
        <f t="shared" si="5"/>
        <v/>
      </c>
      <c r="M96" s="2" t="str">
        <f t="shared" si="6"/>
        <v/>
      </c>
    </row>
    <row r="97" spans="9:13" x14ac:dyDescent="0.15">
      <c r="I97" s="20">
        <f t="shared" si="8"/>
        <v>95</v>
      </c>
      <c r="J97" s="21" t="str">
        <f t="shared" si="7"/>
        <v/>
      </c>
      <c r="K97" s="22"/>
      <c r="L97" s="1" t="str">
        <f t="shared" si="5"/>
        <v/>
      </c>
      <c r="M97" s="2" t="str">
        <f t="shared" si="6"/>
        <v/>
      </c>
    </row>
    <row r="98" spans="9:13" x14ac:dyDescent="0.15">
      <c r="I98" s="20">
        <f t="shared" si="8"/>
        <v>96</v>
      </c>
      <c r="J98" s="21" t="str">
        <f t="shared" si="7"/>
        <v/>
      </c>
      <c r="K98" s="22"/>
      <c r="L98" s="1" t="str">
        <f t="shared" si="5"/>
        <v/>
      </c>
      <c r="M98" s="2" t="str">
        <f t="shared" si="6"/>
        <v/>
      </c>
    </row>
    <row r="99" spans="9:13" x14ac:dyDescent="0.15">
      <c r="I99" s="20">
        <f t="shared" si="8"/>
        <v>97</v>
      </c>
      <c r="J99" s="21" t="str">
        <f t="shared" si="7"/>
        <v/>
      </c>
      <c r="K99" s="22"/>
      <c r="L99" s="1" t="str">
        <f t="shared" si="5"/>
        <v/>
      </c>
      <c r="M99" s="2" t="str">
        <f t="shared" si="6"/>
        <v/>
      </c>
    </row>
    <row r="100" spans="9:13" x14ac:dyDescent="0.15">
      <c r="I100" s="20">
        <f t="shared" si="8"/>
        <v>98</v>
      </c>
      <c r="J100" s="21" t="str">
        <f t="shared" si="7"/>
        <v/>
      </c>
      <c r="K100" s="22"/>
      <c r="L100" s="1" t="str">
        <f t="shared" si="5"/>
        <v/>
      </c>
      <c r="M100" s="2" t="str">
        <f t="shared" si="6"/>
        <v/>
      </c>
    </row>
    <row r="101" spans="9:13" x14ac:dyDescent="0.15">
      <c r="I101" s="20">
        <f t="shared" si="8"/>
        <v>99</v>
      </c>
      <c r="J101" s="21" t="str">
        <f t="shared" si="7"/>
        <v/>
      </c>
      <c r="K101" s="22"/>
      <c r="L101" s="1" t="str">
        <f t="shared" si="5"/>
        <v/>
      </c>
      <c r="M101" s="2" t="str">
        <f t="shared" si="6"/>
        <v/>
      </c>
    </row>
    <row r="102" spans="9:13" x14ac:dyDescent="0.15">
      <c r="I102" s="20">
        <f t="shared" si="8"/>
        <v>100</v>
      </c>
      <c r="J102" s="21" t="str">
        <f t="shared" si="7"/>
        <v/>
      </c>
      <c r="K102" s="22"/>
      <c r="L102" s="1" t="str">
        <f t="shared" si="5"/>
        <v/>
      </c>
      <c r="M102" s="2" t="str">
        <f t="shared" si="6"/>
        <v/>
      </c>
    </row>
    <row r="103" spans="9:13" x14ac:dyDescent="0.15">
      <c r="I103" s="20">
        <f>I102+1</f>
        <v>101</v>
      </c>
      <c r="J103" s="21" t="str">
        <f t="shared" ref="J103:J166" si="9">IF(K103="","",J102+1)</f>
        <v/>
      </c>
      <c r="K103" s="22"/>
      <c r="L103" s="1" t="str">
        <f t="shared" si="5"/>
        <v/>
      </c>
      <c r="M103" s="2" t="str">
        <f t="shared" si="6"/>
        <v/>
      </c>
    </row>
    <row r="104" spans="9:13" x14ac:dyDescent="0.15">
      <c r="I104" s="20">
        <f t="shared" si="8"/>
        <v>102</v>
      </c>
      <c r="J104" s="21" t="str">
        <f t="shared" si="9"/>
        <v/>
      </c>
      <c r="K104" s="22"/>
      <c r="L104" s="1" t="str">
        <f t="shared" si="5"/>
        <v/>
      </c>
      <c r="M104" s="2" t="str">
        <f t="shared" si="6"/>
        <v/>
      </c>
    </row>
    <row r="105" spans="9:13" x14ac:dyDescent="0.15">
      <c r="I105" s="20">
        <f t="shared" si="8"/>
        <v>103</v>
      </c>
      <c r="J105" s="21" t="str">
        <f t="shared" si="9"/>
        <v/>
      </c>
      <c r="K105" s="22"/>
      <c r="L105" s="1" t="str">
        <f t="shared" si="5"/>
        <v/>
      </c>
      <c r="M105" s="2" t="str">
        <f t="shared" si="6"/>
        <v/>
      </c>
    </row>
    <row r="106" spans="9:13" x14ac:dyDescent="0.15">
      <c r="I106" s="20">
        <f t="shared" si="8"/>
        <v>104</v>
      </c>
      <c r="J106" s="21" t="str">
        <f t="shared" si="9"/>
        <v/>
      </c>
      <c r="K106" s="22"/>
      <c r="L106" s="1" t="str">
        <f t="shared" si="5"/>
        <v/>
      </c>
      <c r="M106" s="2" t="str">
        <f t="shared" si="6"/>
        <v/>
      </c>
    </row>
    <row r="107" spans="9:13" x14ac:dyDescent="0.15">
      <c r="I107" s="20">
        <f t="shared" ref="I107:I170" si="10">I106+1</f>
        <v>105</v>
      </c>
      <c r="J107" s="21" t="str">
        <f t="shared" si="9"/>
        <v/>
      </c>
      <c r="K107" s="22"/>
      <c r="L107" s="1" t="str">
        <f t="shared" si="5"/>
        <v/>
      </c>
      <c r="M107" s="2" t="str">
        <f t="shared" si="6"/>
        <v/>
      </c>
    </row>
    <row r="108" spans="9:13" x14ac:dyDescent="0.15">
      <c r="I108" s="20">
        <f t="shared" si="10"/>
        <v>106</v>
      </c>
      <c r="J108" s="21" t="str">
        <f t="shared" si="9"/>
        <v/>
      </c>
      <c r="K108" s="22"/>
      <c r="L108" s="1" t="str">
        <f t="shared" si="5"/>
        <v/>
      </c>
      <c r="M108" s="2" t="str">
        <f t="shared" si="6"/>
        <v/>
      </c>
    </row>
    <row r="109" spans="9:13" x14ac:dyDescent="0.15">
      <c r="I109" s="20">
        <f t="shared" si="10"/>
        <v>107</v>
      </c>
      <c r="J109" s="21" t="str">
        <f t="shared" si="9"/>
        <v/>
      </c>
      <c r="K109" s="22"/>
      <c r="L109" s="1" t="str">
        <f t="shared" si="5"/>
        <v/>
      </c>
      <c r="M109" s="2" t="str">
        <f t="shared" si="6"/>
        <v/>
      </c>
    </row>
    <row r="110" spans="9:13" x14ac:dyDescent="0.15">
      <c r="I110" s="20">
        <f t="shared" si="10"/>
        <v>108</v>
      </c>
      <c r="J110" s="21" t="str">
        <f t="shared" si="9"/>
        <v/>
      </c>
      <c r="K110" s="22"/>
      <c r="L110" s="1" t="str">
        <f t="shared" si="5"/>
        <v/>
      </c>
      <c r="M110" s="2" t="str">
        <f t="shared" si="6"/>
        <v/>
      </c>
    </row>
    <row r="111" spans="9:13" x14ac:dyDescent="0.15">
      <c r="I111" s="20">
        <f t="shared" si="10"/>
        <v>109</v>
      </c>
      <c r="J111" s="21" t="str">
        <f t="shared" si="9"/>
        <v/>
      </c>
      <c r="K111" s="22"/>
      <c r="L111" s="1" t="str">
        <f t="shared" si="5"/>
        <v/>
      </c>
      <c r="M111" s="2" t="str">
        <f t="shared" si="6"/>
        <v/>
      </c>
    </row>
    <row r="112" spans="9:13" x14ac:dyDescent="0.15">
      <c r="I112" s="20">
        <f t="shared" si="10"/>
        <v>110</v>
      </c>
      <c r="J112" s="21" t="str">
        <f t="shared" si="9"/>
        <v/>
      </c>
      <c r="K112" s="22"/>
      <c r="L112" s="1" t="str">
        <f t="shared" si="5"/>
        <v/>
      </c>
      <c r="M112" s="2" t="str">
        <f t="shared" si="6"/>
        <v/>
      </c>
    </row>
    <row r="113" spans="9:13" x14ac:dyDescent="0.15">
      <c r="I113" s="20">
        <f t="shared" si="10"/>
        <v>111</v>
      </c>
      <c r="J113" s="21" t="str">
        <f t="shared" si="9"/>
        <v/>
      </c>
      <c r="K113" s="22"/>
      <c r="L113" s="1" t="str">
        <f t="shared" si="5"/>
        <v/>
      </c>
      <c r="M113" s="2" t="str">
        <f t="shared" si="6"/>
        <v/>
      </c>
    </row>
    <row r="114" spans="9:13" x14ac:dyDescent="0.15">
      <c r="I114" s="20">
        <f t="shared" si="10"/>
        <v>112</v>
      </c>
      <c r="J114" s="21" t="str">
        <f t="shared" si="9"/>
        <v/>
      </c>
      <c r="K114" s="22"/>
      <c r="L114" s="1" t="str">
        <f t="shared" si="5"/>
        <v/>
      </c>
      <c r="M114" s="2" t="str">
        <f t="shared" si="6"/>
        <v/>
      </c>
    </row>
    <row r="115" spans="9:13" x14ac:dyDescent="0.15">
      <c r="I115" s="20">
        <f t="shared" si="10"/>
        <v>113</v>
      </c>
      <c r="J115" s="21" t="str">
        <f t="shared" si="9"/>
        <v/>
      </c>
      <c r="K115" s="22"/>
      <c r="L115" s="1" t="str">
        <f t="shared" si="5"/>
        <v/>
      </c>
      <c r="M115" s="2" t="str">
        <f t="shared" si="6"/>
        <v/>
      </c>
    </row>
    <row r="116" spans="9:13" x14ac:dyDescent="0.15">
      <c r="I116" s="20">
        <f t="shared" si="10"/>
        <v>114</v>
      </c>
      <c r="J116" s="21" t="str">
        <f t="shared" si="9"/>
        <v/>
      </c>
      <c r="K116" s="22"/>
      <c r="L116" s="1" t="str">
        <f t="shared" si="5"/>
        <v/>
      </c>
      <c r="M116" s="2" t="str">
        <f t="shared" si="6"/>
        <v/>
      </c>
    </row>
    <row r="117" spans="9:13" x14ac:dyDescent="0.15">
      <c r="I117" s="20">
        <f t="shared" si="10"/>
        <v>115</v>
      </c>
      <c r="J117" s="21" t="str">
        <f t="shared" si="9"/>
        <v/>
      </c>
      <c r="K117" s="22"/>
      <c r="L117" s="1" t="str">
        <f t="shared" si="5"/>
        <v/>
      </c>
      <c r="M117" s="2" t="str">
        <f t="shared" si="6"/>
        <v/>
      </c>
    </row>
    <row r="118" spans="9:13" x14ac:dyDescent="0.15">
      <c r="I118" s="20">
        <f t="shared" si="10"/>
        <v>116</v>
      </c>
      <c r="J118" s="21" t="str">
        <f t="shared" si="9"/>
        <v/>
      </c>
      <c r="K118" s="22"/>
      <c r="L118" s="1" t="str">
        <f t="shared" si="5"/>
        <v/>
      </c>
      <c r="M118" s="2" t="str">
        <f t="shared" si="6"/>
        <v/>
      </c>
    </row>
    <row r="119" spans="9:13" x14ac:dyDescent="0.15">
      <c r="I119" s="20">
        <f t="shared" si="10"/>
        <v>117</v>
      </c>
      <c r="J119" s="21" t="str">
        <f t="shared" si="9"/>
        <v/>
      </c>
      <c r="K119" s="22"/>
      <c r="L119" s="1" t="str">
        <f t="shared" si="5"/>
        <v/>
      </c>
      <c r="M119" s="2" t="str">
        <f t="shared" si="6"/>
        <v/>
      </c>
    </row>
    <row r="120" spans="9:13" x14ac:dyDescent="0.15">
      <c r="I120" s="20">
        <f t="shared" si="10"/>
        <v>118</v>
      </c>
      <c r="J120" s="21" t="str">
        <f t="shared" si="9"/>
        <v/>
      </c>
      <c r="K120" s="22"/>
      <c r="L120" s="1" t="str">
        <f t="shared" si="5"/>
        <v/>
      </c>
      <c r="M120" s="2" t="str">
        <f t="shared" si="6"/>
        <v/>
      </c>
    </row>
    <row r="121" spans="9:13" x14ac:dyDescent="0.15">
      <c r="I121" s="20">
        <f t="shared" si="10"/>
        <v>119</v>
      </c>
      <c r="J121" s="21" t="str">
        <f t="shared" si="9"/>
        <v/>
      </c>
      <c r="K121" s="22"/>
      <c r="L121" s="1" t="str">
        <f t="shared" si="5"/>
        <v/>
      </c>
      <c r="M121" s="2" t="str">
        <f t="shared" si="6"/>
        <v/>
      </c>
    </row>
    <row r="122" spans="9:13" x14ac:dyDescent="0.15">
      <c r="I122" s="20">
        <f t="shared" si="10"/>
        <v>120</v>
      </c>
      <c r="J122" s="21" t="str">
        <f t="shared" si="9"/>
        <v/>
      </c>
      <c r="K122" s="22"/>
      <c r="L122" s="1" t="str">
        <f t="shared" si="5"/>
        <v/>
      </c>
      <c r="M122" s="2" t="str">
        <f t="shared" si="6"/>
        <v/>
      </c>
    </row>
    <row r="123" spans="9:13" x14ac:dyDescent="0.15">
      <c r="I123" s="20">
        <f t="shared" si="10"/>
        <v>121</v>
      </c>
      <c r="J123" s="21" t="str">
        <f t="shared" si="9"/>
        <v/>
      </c>
      <c r="K123" s="22"/>
      <c r="L123" s="1" t="str">
        <f t="shared" si="5"/>
        <v/>
      </c>
      <c r="M123" s="2" t="str">
        <f t="shared" si="6"/>
        <v/>
      </c>
    </row>
    <row r="124" spans="9:13" x14ac:dyDescent="0.15">
      <c r="I124" s="20">
        <f t="shared" si="10"/>
        <v>122</v>
      </c>
      <c r="J124" s="21" t="str">
        <f t="shared" si="9"/>
        <v/>
      </c>
      <c r="K124" s="22"/>
      <c r="L124" s="1" t="str">
        <f t="shared" si="5"/>
        <v/>
      </c>
      <c r="M124" s="2" t="str">
        <f t="shared" si="6"/>
        <v/>
      </c>
    </row>
    <row r="125" spans="9:13" x14ac:dyDescent="0.15">
      <c r="I125" s="20">
        <f t="shared" si="10"/>
        <v>123</v>
      </c>
      <c r="J125" s="21" t="str">
        <f t="shared" si="9"/>
        <v/>
      </c>
      <c r="K125" s="22"/>
      <c r="L125" s="1" t="str">
        <f t="shared" si="5"/>
        <v/>
      </c>
      <c r="M125" s="2" t="str">
        <f t="shared" si="6"/>
        <v/>
      </c>
    </row>
    <row r="126" spans="9:13" x14ac:dyDescent="0.15">
      <c r="I126" s="20">
        <f t="shared" si="10"/>
        <v>124</v>
      </c>
      <c r="J126" s="21" t="str">
        <f t="shared" si="9"/>
        <v/>
      </c>
      <c r="K126" s="22"/>
      <c r="L126" s="1" t="str">
        <f t="shared" si="5"/>
        <v/>
      </c>
      <c r="M126" s="2" t="str">
        <f t="shared" si="6"/>
        <v/>
      </c>
    </row>
    <row r="127" spans="9:13" x14ac:dyDescent="0.15">
      <c r="I127" s="20">
        <f t="shared" si="10"/>
        <v>125</v>
      </c>
      <c r="J127" s="21" t="str">
        <f t="shared" si="9"/>
        <v/>
      </c>
      <c r="K127" s="22"/>
      <c r="L127" s="1" t="str">
        <f t="shared" si="5"/>
        <v/>
      </c>
      <c r="M127" s="2" t="str">
        <f t="shared" si="6"/>
        <v/>
      </c>
    </row>
    <row r="128" spans="9:13" x14ac:dyDescent="0.15">
      <c r="I128" s="20">
        <f t="shared" si="10"/>
        <v>126</v>
      </c>
      <c r="J128" s="21" t="str">
        <f t="shared" si="9"/>
        <v/>
      </c>
      <c r="K128" s="22"/>
      <c r="L128" s="1" t="str">
        <f t="shared" si="5"/>
        <v/>
      </c>
      <c r="M128" s="2" t="str">
        <f t="shared" si="6"/>
        <v/>
      </c>
    </row>
    <row r="129" spans="9:13" x14ac:dyDescent="0.15">
      <c r="I129" s="20">
        <f t="shared" si="10"/>
        <v>127</v>
      </c>
      <c r="J129" s="21" t="str">
        <f t="shared" si="9"/>
        <v/>
      </c>
      <c r="K129" s="22"/>
      <c r="L129" s="1" t="str">
        <f t="shared" si="5"/>
        <v/>
      </c>
      <c r="M129" s="2" t="str">
        <f t="shared" si="6"/>
        <v/>
      </c>
    </row>
    <row r="130" spans="9:13" x14ac:dyDescent="0.15">
      <c r="I130" s="20">
        <f t="shared" si="10"/>
        <v>128</v>
      </c>
      <c r="J130" s="21" t="str">
        <f t="shared" si="9"/>
        <v/>
      </c>
      <c r="K130" s="22"/>
      <c r="L130" s="1" t="str">
        <f t="shared" si="5"/>
        <v/>
      </c>
      <c r="M130" s="2" t="str">
        <f t="shared" si="6"/>
        <v/>
      </c>
    </row>
    <row r="131" spans="9:13" x14ac:dyDescent="0.15">
      <c r="I131" s="20">
        <f t="shared" si="10"/>
        <v>129</v>
      </c>
      <c r="J131" s="21" t="str">
        <f t="shared" si="9"/>
        <v/>
      </c>
      <c r="K131" s="22"/>
      <c r="L131" s="1" t="str">
        <f t="shared" si="5"/>
        <v/>
      </c>
      <c r="M131" s="2" t="str">
        <f t="shared" si="6"/>
        <v/>
      </c>
    </row>
    <row r="132" spans="9:13" x14ac:dyDescent="0.15">
      <c r="I132" s="20">
        <f t="shared" si="10"/>
        <v>130</v>
      </c>
      <c r="J132" s="21" t="str">
        <f t="shared" si="9"/>
        <v/>
      </c>
      <c r="K132" s="22"/>
      <c r="L132" s="1" t="str">
        <f t="shared" ref="L132:L195" si="11">IF(M132="","",L131+1)</f>
        <v/>
      </c>
      <c r="M132" s="2" t="str">
        <f t="shared" ref="M132:M195" si="12">IF(I132=N$3,E$14,IF(I132&gt;N$3,"",C$14))</f>
        <v/>
      </c>
    </row>
    <row r="133" spans="9:13" x14ac:dyDescent="0.15">
      <c r="I133" s="20">
        <f t="shared" si="10"/>
        <v>131</v>
      </c>
      <c r="J133" s="21" t="str">
        <f t="shared" si="9"/>
        <v/>
      </c>
      <c r="K133" s="22"/>
      <c r="L133" s="1" t="str">
        <f t="shared" si="11"/>
        <v/>
      </c>
      <c r="M133" s="2" t="str">
        <f t="shared" si="12"/>
        <v/>
      </c>
    </row>
    <row r="134" spans="9:13" x14ac:dyDescent="0.15">
      <c r="I134" s="20">
        <f t="shared" si="10"/>
        <v>132</v>
      </c>
      <c r="J134" s="21" t="str">
        <f t="shared" si="9"/>
        <v/>
      </c>
      <c r="K134" s="22"/>
      <c r="L134" s="1" t="str">
        <f t="shared" si="11"/>
        <v/>
      </c>
      <c r="M134" s="2" t="str">
        <f t="shared" si="12"/>
        <v/>
      </c>
    </row>
    <row r="135" spans="9:13" x14ac:dyDescent="0.15">
      <c r="I135" s="20">
        <f t="shared" si="10"/>
        <v>133</v>
      </c>
      <c r="J135" s="21" t="str">
        <f t="shared" si="9"/>
        <v/>
      </c>
      <c r="K135" s="22"/>
      <c r="L135" s="1" t="str">
        <f t="shared" si="11"/>
        <v/>
      </c>
      <c r="M135" s="2" t="str">
        <f t="shared" si="12"/>
        <v/>
      </c>
    </row>
    <row r="136" spans="9:13" x14ac:dyDescent="0.15">
      <c r="I136" s="20">
        <f t="shared" si="10"/>
        <v>134</v>
      </c>
      <c r="J136" s="21" t="str">
        <f t="shared" si="9"/>
        <v/>
      </c>
      <c r="K136" s="22"/>
      <c r="L136" s="1" t="str">
        <f t="shared" si="11"/>
        <v/>
      </c>
      <c r="M136" s="2" t="str">
        <f t="shared" si="12"/>
        <v/>
      </c>
    </row>
    <row r="137" spans="9:13" x14ac:dyDescent="0.15">
      <c r="I137" s="20">
        <f t="shared" si="10"/>
        <v>135</v>
      </c>
      <c r="J137" s="21" t="str">
        <f t="shared" si="9"/>
        <v/>
      </c>
      <c r="K137" s="22"/>
      <c r="L137" s="1" t="str">
        <f t="shared" si="11"/>
        <v/>
      </c>
      <c r="M137" s="2" t="str">
        <f t="shared" si="12"/>
        <v/>
      </c>
    </row>
    <row r="138" spans="9:13" x14ac:dyDescent="0.15">
      <c r="I138" s="20">
        <f t="shared" si="10"/>
        <v>136</v>
      </c>
      <c r="J138" s="21" t="str">
        <f t="shared" si="9"/>
        <v/>
      </c>
      <c r="K138" s="22"/>
      <c r="L138" s="1" t="str">
        <f t="shared" si="11"/>
        <v/>
      </c>
      <c r="M138" s="2" t="str">
        <f t="shared" si="12"/>
        <v/>
      </c>
    </row>
    <row r="139" spans="9:13" x14ac:dyDescent="0.15">
      <c r="I139" s="20">
        <f t="shared" si="10"/>
        <v>137</v>
      </c>
      <c r="J139" s="21" t="str">
        <f t="shared" si="9"/>
        <v/>
      </c>
      <c r="K139" s="22"/>
      <c r="L139" s="1" t="str">
        <f t="shared" si="11"/>
        <v/>
      </c>
      <c r="M139" s="2" t="str">
        <f t="shared" si="12"/>
        <v/>
      </c>
    </row>
    <row r="140" spans="9:13" x14ac:dyDescent="0.15">
      <c r="I140" s="20">
        <f t="shared" si="10"/>
        <v>138</v>
      </c>
      <c r="J140" s="21" t="str">
        <f t="shared" si="9"/>
        <v/>
      </c>
      <c r="K140" s="22"/>
      <c r="L140" s="1" t="str">
        <f t="shared" si="11"/>
        <v/>
      </c>
      <c r="M140" s="2" t="str">
        <f t="shared" si="12"/>
        <v/>
      </c>
    </row>
    <row r="141" spans="9:13" x14ac:dyDescent="0.15">
      <c r="I141" s="20">
        <f t="shared" si="10"/>
        <v>139</v>
      </c>
      <c r="J141" s="21" t="str">
        <f t="shared" si="9"/>
        <v/>
      </c>
      <c r="K141" s="22"/>
      <c r="L141" s="1" t="str">
        <f t="shared" si="11"/>
        <v/>
      </c>
      <c r="M141" s="2" t="str">
        <f t="shared" si="12"/>
        <v/>
      </c>
    </row>
    <row r="142" spans="9:13" x14ac:dyDescent="0.15">
      <c r="I142" s="20">
        <f t="shared" si="10"/>
        <v>140</v>
      </c>
      <c r="J142" s="21" t="str">
        <f t="shared" si="9"/>
        <v/>
      </c>
      <c r="K142" s="22"/>
      <c r="L142" s="1" t="str">
        <f t="shared" si="11"/>
        <v/>
      </c>
      <c r="M142" s="2" t="str">
        <f t="shared" si="12"/>
        <v/>
      </c>
    </row>
    <row r="143" spans="9:13" x14ac:dyDescent="0.15">
      <c r="I143" s="20">
        <f t="shared" si="10"/>
        <v>141</v>
      </c>
      <c r="J143" s="21" t="str">
        <f t="shared" si="9"/>
        <v/>
      </c>
      <c r="K143" s="22"/>
      <c r="L143" s="1" t="str">
        <f t="shared" si="11"/>
        <v/>
      </c>
      <c r="M143" s="2" t="str">
        <f t="shared" si="12"/>
        <v/>
      </c>
    </row>
    <row r="144" spans="9:13" x14ac:dyDescent="0.15">
      <c r="I144" s="20">
        <f t="shared" si="10"/>
        <v>142</v>
      </c>
      <c r="J144" s="21" t="str">
        <f t="shared" si="9"/>
        <v/>
      </c>
      <c r="K144" s="22"/>
      <c r="L144" s="1" t="str">
        <f t="shared" si="11"/>
        <v/>
      </c>
      <c r="M144" s="2" t="str">
        <f t="shared" si="12"/>
        <v/>
      </c>
    </row>
    <row r="145" spans="9:13" x14ac:dyDescent="0.15">
      <c r="I145" s="20">
        <f t="shared" si="10"/>
        <v>143</v>
      </c>
      <c r="J145" s="21" t="str">
        <f t="shared" si="9"/>
        <v/>
      </c>
      <c r="K145" s="22"/>
      <c r="L145" s="1" t="str">
        <f t="shared" si="11"/>
        <v/>
      </c>
      <c r="M145" s="2" t="str">
        <f t="shared" si="12"/>
        <v/>
      </c>
    </row>
    <row r="146" spans="9:13" x14ac:dyDescent="0.15">
      <c r="I146" s="20">
        <f t="shared" si="10"/>
        <v>144</v>
      </c>
      <c r="J146" s="21" t="str">
        <f t="shared" si="9"/>
        <v/>
      </c>
      <c r="K146" s="22"/>
      <c r="L146" s="1" t="str">
        <f t="shared" si="11"/>
        <v/>
      </c>
      <c r="M146" s="2" t="str">
        <f t="shared" si="12"/>
        <v/>
      </c>
    </row>
    <row r="147" spans="9:13" x14ac:dyDescent="0.15">
      <c r="I147" s="20">
        <f t="shared" si="10"/>
        <v>145</v>
      </c>
      <c r="J147" s="21" t="str">
        <f t="shared" si="9"/>
        <v/>
      </c>
      <c r="K147" s="22"/>
      <c r="L147" s="1" t="str">
        <f t="shared" si="11"/>
        <v/>
      </c>
      <c r="M147" s="2" t="str">
        <f t="shared" si="12"/>
        <v/>
      </c>
    </row>
    <row r="148" spans="9:13" x14ac:dyDescent="0.15">
      <c r="I148" s="20">
        <f t="shared" si="10"/>
        <v>146</v>
      </c>
      <c r="J148" s="21" t="str">
        <f t="shared" si="9"/>
        <v/>
      </c>
      <c r="K148" s="22"/>
      <c r="L148" s="1" t="str">
        <f t="shared" si="11"/>
        <v/>
      </c>
      <c r="M148" s="2" t="str">
        <f t="shared" si="12"/>
        <v/>
      </c>
    </row>
    <row r="149" spans="9:13" x14ac:dyDescent="0.15">
      <c r="I149" s="20">
        <f t="shared" si="10"/>
        <v>147</v>
      </c>
      <c r="J149" s="21" t="str">
        <f t="shared" si="9"/>
        <v/>
      </c>
      <c r="K149" s="22"/>
      <c r="L149" s="1" t="str">
        <f t="shared" si="11"/>
        <v/>
      </c>
      <c r="M149" s="2" t="str">
        <f t="shared" si="12"/>
        <v/>
      </c>
    </row>
    <row r="150" spans="9:13" x14ac:dyDescent="0.15">
      <c r="I150" s="20">
        <f t="shared" si="10"/>
        <v>148</v>
      </c>
      <c r="J150" s="21" t="str">
        <f t="shared" si="9"/>
        <v/>
      </c>
      <c r="K150" s="22"/>
      <c r="L150" s="1" t="str">
        <f t="shared" si="11"/>
        <v/>
      </c>
      <c r="M150" s="2" t="str">
        <f t="shared" si="12"/>
        <v/>
      </c>
    </row>
    <row r="151" spans="9:13" x14ac:dyDescent="0.15">
      <c r="I151" s="20">
        <f t="shared" si="10"/>
        <v>149</v>
      </c>
      <c r="J151" s="21" t="str">
        <f t="shared" si="9"/>
        <v/>
      </c>
      <c r="K151" s="22"/>
      <c r="L151" s="1" t="str">
        <f t="shared" si="11"/>
        <v/>
      </c>
      <c r="M151" s="2" t="str">
        <f t="shared" si="12"/>
        <v/>
      </c>
    </row>
    <row r="152" spans="9:13" x14ac:dyDescent="0.15">
      <c r="I152" s="20">
        <f t="shared" si="10"/>
        <v>150</v>
      </c>
      <c r="J152" s="21" t="str">
        <f t="shared" si="9"/>
        <v/>
      </c>
      <c r="K152" s="22"/>
      <c r="L152" s="1" t="str">
        <f t="shared" si="11"/>
        <v/>
      </c>
      <c r="M152" s="2" t="str">
        <f t="shared" si="12"/>
        <v/>
      </c>
    </row>
    <row r="153" spans="9:13" x14ac:dyDescent="0.15">
      <c r="I153" s="20">
        <f t="shared" si="10"/>
        <v>151</v>
      </c>
      <c r="J153" s="21" t="str">
        <f t="shared" si="9"/>
        <v/>
      </c>
      <c r="K153" s="22"/>
      <c r="L153" s="1" t="str">
        <f t="shared" si="11"/>
        <v/>
      </c>
      <c r="M153" s="2" t="str">
        <f t="shared" si="12"/>
        <v/>
      </c>
    </row>
    <row r="154" spans="9:13" x14ac:dyDescent="0.15">
      <c r="I154" s="20">
        <f t="shared" si="10"/>
        <v>152</v>
      </c>
      <c r="J154" s="21" t="str">
        <f t="shared" si="9"/>
        <v/>
      </c>
      <c r="K154" s="22"/>
      <c r="L154" s="1" t="str">
        <f t="shared" si="11"/>
        <v/>
      </c>
      <c r="M154" s="2" t="str">
        <f t="shared" si="12"/>
        <v/>
      </c>
    </row>
    <row r="155" spans="9:13" x14ac:dyDescent="0.15">
      <c r="I155" s="20">
        <f t="shared" si="10"/>
        <v>153</v>
      </c>
      <c r="J155" s="21" t="str">
        <f t="shared" si="9"/>
        <v/>
      </c>
      <c r="K155" s="22"/>
      <c r="L155" s="1" t="str">
        <f t="shared" si="11"/>
        <v/>
      </c>
      <c r="M155" s="2" t="str">
        <f t="shared" si="12"/>
        <v/>
      </c>
    </row>
    <row r="156" spans="9:13" x14ac:dyDescent="0.15">
      <c r="I156" s="20">
        <f t="shared" si="10"/>
        <v>154</v>
      </c>
      <c r="J156" s="21" t="str">
        <f t="shared" si="9"/>
        <v/>
      </c>
      <c r="K156" s="22"/>
      <c r="L156" s="1" t="str">
        <f t="shared" si="11"/>
        <v/>
      </c>
      <c r="M156" s="2" t="str">
        <f t="shared" si="12"/>
        <v/>
      </c>
    </row>
    <row r="157" spans="9:13" x14ac:dyDescent="0.15">
      <c r="I157" s="20">
        <f t="shared" si="10"/>
        <v>155</v>
      </c>
      <c r="J157" s="21" t="str">
        <f t="shared" si="9"/>
        <v/>
      </c>
      <c r="K157" s="22"/>
      <c r="L157" s="1" t="str">
        <f t="shared" si="11"/>
        <v/>
      </c>
      <c r="M157" s="2" t="str">
        <f t="shared" si="12"/>
        <v/>
      </c>
    </row>
    <row r="158" spans="9:13" x14ac:dyDescent="0.15">
      <c r="I158" s="20">
        <f t="shared" si="10"/>
        <v>156</v>
      </c>
      <c r="J158" s="21" t="str">
        <f t="shared" si="9"/>
        <v/>
      </c>
      <c r="K158" s="22"/>
      <c r="L158" s="1" t="str">
        <f t="shared" si="11"/>
        <v/>
      </c>
      <c r="M158" s="2" t="str">
        <f t="shared" si="12"/>
        <v/>
      </c>
    </row>
    <row r="159" spans="9:13" x14ac:dyDescent="0.15">
      <c r="I159" s="20">
        <f t="shared" si="10"/>
        <v>157</v>
      </c>
      <c r="J159" s="21" t="str">
        <f t="shared" si="9"/>
        <v/>
      </c>
      <c r="K159" s="22"/>
      <c r="L159" s="1" t="str">
        <f t="shared" si="11"/>
        <v/>
      </c>
      <c r="M159" s="2" t="str">
        <f t="shared" si="12"/>
        <v/>
      </c>
    </row>
    <row r="160" spans="9:13" x14ac:dyDescent="0.15">
      <c r="I160" s="20">
        <f t="shared" si="10"/>
        <v>158</v>
      </c>
      <c r="J160" s="21" t="str">
        <f t="shared" si="9"/>
        <v/>
      </c>
      <c r="K160" s="22"/>
      <c r="L160" s="1" t="str">
        <f t="shared" si="11"/>
        <v/>
      </c>
      <c r="M160" s="2" t="str">
        <f t="shared" si="12"/>
        <v/>
      </c>
    </row>
    <row r="161" spans="9:13" x14ac:dyDescent="0.15">
      <c r="I161" s="20">
        <f t="shared" si="10"/>
        <v>159</v>
      </c>
      <c r="J161" s="21" t="str">
        <f t="shared" si="9"/>
        <v/>
      </c>
      <c r="K161" s="22"/>
      <c r="L161" s="1" t="str">
        <f t="shared" si="11"/>
        <v/>
      </c>
      <c r="M161" s="2" t="str">
        <f t="shared" si="12"/>
        <v/>
      </c>
    </row>
    <row r="162" spans="9:13" x14ac:dyDescent="0.15">
      <c r="I162" s="20">
        <f t="shared" si="10"/>
        <v>160</v>
      </c>
      <c r="J162" s="21" t="str">
        <f t="shared" si="9"/>
        <v/>
      </c>
      <c r="K162" s="22"/>
      <c r="L162" s="1" t="str">
        <f t="shared" si="11"/>
        <v/>
      </c>
      <c r="M162" s="2" t="str">
        <f t="shared" si="12"/>
        <v/>
      </c>
    </row>
    <row r="163" spans="9:13" x14ac:dyDescent="0.15">
      <c r="I163" s="20">
        <f t="shared" si="10"/>
        <v>161</v>
      </c>
      <c r="J163" s="21" t="str">
        <f t="shared" si="9"/>
        <v/>
      </c>
      <c r="K163" s="22"/>
      <c r="L163" s="1" t="str">
        <f t="shared" si="11"/>
        <v/>
      </c>
      <c r="M163" s="2" t="str">
        <f t="shared" si="12"/>
        <v/>
      </c>
    </row>
    <row r="164" spans="9:13" x14ac:dyDescent="0.15">
      <c r="I164" s="20">
        <f t="shared" si="10"/>
        <v>162</v>
      </c>
      <c r="J164" s="21" t="str">
        <f t="shared" si="9"/>
        <v/>
      </c>
      <c r="K164" s="22"/>
      <c r="L164" s="1" t="str">
        <f t="shared" si="11"/>
        <v/>
      </c>
      <c r="M164" s="2" t="str">
        <f t="shared" si="12"/>
        <v/>
      </c>
    </row>
    <row r="165" spans="9:13" x14ac:dyDescent="0.15">
      <c r="I165" s="20">
        <f t="shared" si="10"/>
        <v>163</v>
      </c>
      <c r="J165" s="21" t="str">
        <f t="shared" si="9"/>
        <v/>
      </c>
      <c r="K165" s="22"/>
      <c r="L165" s="1" t="str">
        <f t="shared" si="11"/>
        <v/>
      </c>
      <c r="M165" s="2" t="str">
        <f t="shared" si="12"/>
        <v/>
      </c>
    </row>
    <row r="166" spans="9:13" x14ac:dyDescent="0.15">
      <c r="I166" s="20">
        <f t="shared" si="10"/>
        <v>164</v>
      </c>
      <c r="J166" s="21" t="str">
        <f t="shared" si="9"/>
        <v/>
      </c>
      <c r="K166" s="22"/>
      <c r="L166" s="1" t="str">
        <f t="shared" si="11"/>
        <v/>
      </c>
      <c r="M166" s="2" t="str">
        <f t="shared" si="12"/>
        <v/>
      </c>
    </row>
    <row r="167" spans="9:13" x14ac:dyDescent="0.15">
      <c r="I167" s="20">
        <f t="shared" si="10"/>
        <v>165</v>
      </c>
      <c r="J167" s="21" t="str">
        <f t="shared" ref="J167:J206" si="13">IF(K167="","",J166+1)</f>
        <v/>
      </c>
      <c r="K167" s="22"/>
      <c r="L167" s="1" t="str">
        <f t="shared" si="11"/>
        <v/>
      </c>
      <c r="M167" s="2" t="str">
        <f t="shared" si="12"/>
        <v/>
      </c>
    </row>
    <row r="168" spans="9:13" x14ac:dyDescent="0.15">
      <c r="I168" s="20">
        <f t="shared" si="10"/>
        <v>166</v>
      </c>
      <c r="J168" s="21" t="str">
        <f t="shared" si="13"/>
        <v/>
      </c>
      <c r="K168" s="22"/>
      <c r="L168" s="1" t="str">
        <f t="shared" si="11"/>
        <v/>
      </c>
      <c r="M168" s="2" t="str">
        <f t="shared" si="12"/>
        <v/>
      </c>
    </row>
    <row r="169" spans="9:13" x14ac:dyDescent="0.15">
      <c r="I169" s="20">
        <f t="shared" si="10"/>
        <v>167</v>
      </c>
      <c r="J169" s="21" t="str">
        <f t="shared" si="13"/>
        <v/>
      </c>
      <c r="K169" s="22"/>
      <c r="L169" s="1" t="str">
        <f t="shared" si="11"/>
        <v/>
      </c>
      <c r="M169" s="2" t="str">
        <f t="shared" si="12"/>
        <v/>
      </c>
    </row>
    <row r="170" spans="9:13" x14ac:dyDescent="0.15">
      <c r="I170" s="20">
        <f t="shared" si="10"/>
        <v>168</v>
      </c>
      <c r="J170" s="21" t="str">
        <f t="shared" si="13"/>
        <v/>
      </c>
      <c r="K170" s="22"/>
      <c r="L170" s="1" t="str">
        <f t="shared" si="11"/>
        <v/>
      </c>
      <c r="M170" s="2" t="str">
        <f t="shared" si="12"/>
        <v/>
      </c>
    </row>
    <row r="171" spans="9:13" x14ac:dyDescent="0.15">
      <c r="I171" s="20">
        <f t="shared" ref="I171:I206" si="14">I170+1</f>
        <v>169</v>
      </c>
      <c r="J171" s="21" t="str">
        <f t="shared" si="13"/>
        <v/>
      </c>
      <c r="K171" s="22"/>
      <c r="L171" s="1" t="str">
        <f t="shared" si="11"/>
        <v/>
      </c>
      <c r="M171" s="2" t="str">
        <f t="shared" si="12"/>
        <v/>
      </c>
    </row>
    <row r="172" spans="9:13" x14ac:dyDescent="0.15">
      <c r="I172" s="20">
        <f t="shared" si="14"/>
        <v>170</v>
      </c>
      <c r="J172" s="21" t="str">
        <f t="shared" si="13"/>
        <v/>
      </c>
      <c r="K172" s="22"/>
      <c r="L172" s="1" t="str">
        <f t="shared" si="11"/>
        <v/>
      </c>
      <c r="M172" s="2" t="str">
        <f t="shared" si="12"/>
        <v/>
      </c>
    </row>
    <row r="173" spans="9:13" x14ac:dyDescent="0.15">
      <c r="I173" s="20">
        <f t="shared" si="14"/>
        <v>171</v>
      </c>
      <c r="J173" s="21" t="str">
        <f t="shared" si="13"/>
        <v/>
      </c>
      <c r="K173" s="22"/>
      <c r="L173" s="1" t="str">
        <f t="shared" si="11"/>
        <v/>
      </c>
      <c r="M173" s="2" t="str">
        <f t="shared" si="12"/>
        <v/>
      </c>
    </row>
    <row r="174" spans="9:13" x14ac:dyDescent="0.15">
      <c r="I174" s="20">
        <f t="shared" si="14"/>
        <v>172</v>
      </c>
      <c r="J174" s="21" t="str">
        <f t="shared" si="13"/>
        <v/>
      </c>
      <c r="K174" s="22"/>
      <c r="L174" s="1" t="str">
        <f t="shared" si="11"/>
        <v/>
      </c>
      <c r="M174" s="2" t="str">
        <f t="shared" si="12"/>
        <v/>
      </c>
    </row>
    <row r="175" spans="9:13" x14ac:dyDescent="0.15">
      <c r="I175" s="20">
        <f t="shared" si="14"/>
        <v>173</v>
      </c>
      <c r="J175" s="21" t="str">
        <f t="shared" si="13"/>
        <v/>
      </c>
      <c r="K175" s="22"/>
      <c r="L175" s="1" t="str">
        <f t="shared" si="11"/>
        <v/>
      </c>
      <c r="M175" s="2" t="str">
        <f t="shared" si="12"/>
        <v/>
      </c>
    </row>
    <row r="176" spans="9:13" x14ac:dyDescent="0.15">
      <c r="I176" s="20">
        <f t="shared" si="14"/>
        <v>174</v>
      </c>
      <c r="J176" s="21" t="str">
        <f t="shared" si="13"/>
        <v/>
      </c>
      <c r="K176" s="22"/>
      <c r="L176" s="1" t="str">
        <f t="shared" si="11"/>
        <v/>
      </c>
      <c r="M176" s="2" t="str">
        <f t="shared" si="12"/>
        <v/>
      </c>
    </row>
    <row r="177" spans="9:13" x14ac:dyDescent="0.15">
      <c r="I177" s="20">
        <f t="shared" si="14"/>
        <v>175</v>
      </c>
      <c r="J177" s="21" t="str">
        <f t="shared" si="13"/>
        <v/>
      </c>
      <c r="K177" s="22"/>
      <c r="L177" s="1" t="str">
        <f t="shared" si="11"/>
        <v/>
      </c>
      <c r="M177" s="2" t="str">
        <f t="shared" si="12"/>
        <v/>
      </c>
    </row>
    <row r="178" spans="9:13" x14ac:dyDescent="0.15">
      <c r="I178" s="20">
        <f t="shared" si="14"/>
        <v>176</v>
      </c>
      <c r="J178" s="21" t="str">
        <f t="shared" si="13"/>
        <v/>
      </c>
      <c r="K178" s="22"/>
      <c r="L178" s="1" t="str">
        <f t="shared" si="11"/>
        <v/>
      </c>
      <c r="M178" s="2" t="str">
        <f t="shared" si="12"/>
        <v/>
      </c>
    </row>
    <row r="179" spans="9:13" x14ac:dyDescent="0.15">
      <c r="I179" s="20">
        <f t="shared" si="14"/>
        <v>177</v>
      </c>
      <c r="J179" s="21" t="str">
        <f t="shared" si="13"/>
        <v/>
      </c>
      <c r="K179" s="22"/>
      <c r="L179" s="1" t="str">
        <f t="shared" si="11"/>
        <v/>
      </c>
      <c r="M179" s="2" t="str">
        <f t="shared" si="12"/>
        <v/>
      </c>
    </row>
    <row r="180" spans="9:13" x14ac:dyDescent="0.15">
      <c r="I180" s="20">
        <f t="shared" si="14"/>
        <v>178</v>
      </c>
      <c r="J180" s="21" t="str">
        <f t="shared" si="13"/>
        <v/>
      </c>
      <c r="K180" s="22"/>
      <c r="L180" s="1" t="str">
        <f t="shared" si="11"/>
        <v/>
      </c>
      <c r="M180" s="2" t="str">
        <f t="shared" si="12"/>
        <v/>
      </c>
    </row>
    <row r="181" spans="9:13" x14ac:dyDescent="0.15">
      <c r="I181" s="20">
        <f t="shared" si="14"/>
        <v>179</v>
      </c>
      <c r="J181" s="21" t="str">
        <f t="shared" si="13"/>
        <v/>
      </c>
      <c r="K181" s="22"/>
      <c r="L181" s="1" t="str">
        <f t="shared" si="11"/>
        <v/>
      </c>
      <c r="M181" s="2" t="str">
        <f t="shared" si="12"/>
        <v/>
      </c>
    </row>
    <row r="182" spans="9:13" x14ac:dyDescent="0.15">
      <c r="I182" s="20">
        <f t="shared" si="14"/>
        <v>180</v>
      </c>
      <c r="J182" s="21" t="str">
        <f t="shared" si="13"/>
        <v/>
      </c>
      <c r="K182" s="22"/>
      <c r="L182" s="1" t="str">
        <f t="shared" si="11"/>
        <v/>
      </c>
      <c r="M182" s="2" t="str">
        <f t="shared" si="12"/>
        <v/>
      </c>
    </row>
    <row r="183" spans="9:13" x14ac:dyDescent="0.15">
      <c r="I183" s="20">
        <f t="shared" si="14"/>
        <v>181</v>
      </c>
      <c r="J183" s="21" t="str">
        <f t="shared" si="13"/>
        <v/>
      </c>
      <c r="K183" s="22"/>
      <c r="L183" s="1" t="str">
        <f t="shared" si="11"/>
        <v/>
      </c>
      <c r="M183" s="2" t="str">
        <f t="shared" si="12"/>
        <v/>
      </c>
    </row>
    <row r="184" spans="9:13" x14ac:dyDescent="0.15">
      <c r="I184" s="20">
        <f t="shared" si="14"/>
        <v>182</v>
      </c>
      <c r="J184" s="21" t="str">
        <f t="shared" si="13"/>
        <v/>
      </c>
      <c r="K184" s="22"/>
      <c r="L184" s="1" t="str">
        <f t="shared" si="11"/>
        <v/>
      </c>
      <c r="M184" s="2" t="str">
        <f t="shared" si="12"/>
        <v/>
      </c>
    </row>
    <row r="185" spans="9:13" x14ac:dyDescent="0.15">
      <c r="I185" s="20">
        <f t="shared" si="14"/>
        <v>183</v>
      </c>
      <c r="J185" s="21" t="str">
        <f t="shared" si="13"/>
        <v/>
      </c>
      <c r="K185" s="22"/>
      <c r="L185" s="1" t="str">
        <f t="shared" si="11"/>
        <v/>
      </c>
      <c r="M185" s="2" t="str">
        <f t="shared" si="12"/>
        <v/>
      </c>
    </row>
    <row r="186" spans="9:13" x14ac:dyDescent="0.15">
      <c r="I186" s="20">
        <f t="shared" si="14"/>
        <v>184</v>
      </c>
      <c r="J186" s="21" t="str">
        <f t="shared" si="13"/>
        <v/>
      </c>
      <c r="K186" s="22"/>
      <c r="L186" s="1" t="str">
        <f t="shared" si="11"/>
        <v/>
      </c>
      <c r="M186" s="2" t="str">
        <f t="shared" si="12"/>
        <v/>
      </c>
    </row>
    <row r="187" spans="9:13" x14ac:dyDescent="0.15">
      <c r="I187" s="20">
        <f t="shared" si="14"/>
        <v>185</v>
      </c>
      <c r="J187" s="21" t="str">
        <f t="shared" si="13"/>
        <v/>
      </c>
      <c r="K187" s="22"/>
      <c r="L187" s="1" t="str">
        <f t="shared" si="11"/>
        <v/>
      </c>
      <c r="M187" s="2" t="str">
        <f t="shared" si="12"/>
        <v/>
      </c>
    </row>
    <row r="188" spans="9:13" x14ac:dyDescent="0.15">
      <c r="I188" s="20">
        <f t="shared" si="14"/>
        <v>186</v>
      </c>
      <c r="J188" s="21" t="str">
        <f t="shared" si="13"/>
        <v/>
      </c>
      <c r="K188" s="22"/>
      <c r="L188" s="1" t="str">
        <f t="shared" si="11"/>
        <v/>
      </c>
      <c r="M188" s="2" t="str">
        <f t="shared" si="12"/>
        <v/>
      </c>
    </row>
    <row r="189" spans="9:13" x14ac:dyDescent="0.15">
      <c r="I189" s="20">
        <f t="shared" si="14"/>
        <v>187</v>
      </c>
      <c r="J189" s="21" t="str">
        <f t="shared" si="13"/>
        <v/>
      </c>
      <c r="K189" s="22"/>
      <c r="L189" s="1" t="str">
        <f t="shared" si="11"/>
        <v/>
      </c>
      <c r="M189" s="2" t="str">
        <f t="shared" si="12"/>
        <v/>
      </c>
    </row>
    <row r="190" spans="9:13" x14ac:dyDescent="0.15">
      <c r="I190" s="20">
        <f t="shared" si="14"/>
        <v>188</v>
      </c>
      <c r="J190" s="21" t="str">
        <f t="shared" si="13"/>
        <v/>
      </c>
      <c r="K190" s="22"/>
      <c r="L190" s="1" t="str">
        <f t="shared" si="11"/>
        <v/>
      </c>
      <c r="M190" s="2" t="str">
        <f t="shared" si="12"/>
        <v/>
      </c>
    </row>
    <row r="191" spans="9:13" x14ac:dyDescent="0.15">
      <c r="I191" s="20">
        <f t="shared" si="14"/>
        <v>189</v>
      </c>
      <c r="J191" s="21" t="str">
        <f t="shared" si="13"/>
        <v/>
      </c>
      <c r="K191" s="22"/>
      <c r="L191" s="1" t="str">
        <f t="shared" si="11"/>
        <v/>
      </c>
      <c r="M191" s="2" t="str">
        <f t="shared" si="12"/>
        <v/>
      </c>
    </row>
    <row r="192" spans="9:13" x14ac:dyDescent="0.15">
      <c r="I192" s="20">
        <f t="shared" si="14"/>
        <v>190</v>
      </c>
      <c r="J192" s="21" t="str">
        <f t="shared" si="13"/>
        <v/>
      </c>
      <c r="K192" s="22"/>
      <c r="L192" s="1" t="str">
        <f t="shared" si="11"/>
        <v/>
      </c>
      <c r="M192" s="2" t="str">
        <f t="shared" si="12"/>
        <v/>
      </c>
    </row>
    <row r="193" spans="9:13" x14ac:dyDescent="0.15">
      <c r="I193" s="20">
        <f t="shared" si="14"/>
        <v>191</v>
      </c>
      <c r="J193" s="21" t="str">
        <f t="shared" si="13"/>
        <v/>
      </c>
      <c r="K193" s="22"/>
      <c r="L193" s="1" t="str">
        <f t="shared" si="11"/>
        <v/>
      </c>
      <c r="M193" s="2" t="str">
        <f t="shared" si="12"/>
        <v/>
      </c>
    </row>
    <row r="194" spans="9:13" x14ac:dyDescent="0.15">
      <c r="I194" s="20">
        <f t="shared" si="14"/>
        <v>192</v>
      </c>
      <c r="J194" s="21" t="str">
        <f t="shared" si="13"/>
        <v/>
      </c>
      <c r="K194" s="22"/>
      <c r="L194" s="1" t="str">
        <f t="shared" si="11"/>
        <v/>
      </c>
      <c r="M194" s="2" t="str">
        <f t="shared" si="12"/>
        <v/>
      </c>
    </row>
    <row r="195" spans="9:13" x14ac:dyDescent="0.15">
      <c r="I195" s="20">
        <f t="shared" si="14"/>
        <v>193</v>
      </c>
      <c r="J195" s="21" t="str">
        <f t="shared" si="13"/>
        <v/>
      </c>
      <c r="K195" s="22"/>
      <c r="L195" s="1" t="str">
        <f t="shared" si="11"/>
        <v/>
      </c>
      <c r="M195" s="2" t="str">
        <f t="shared" si="12"/>
        <v/>
      </c>
    </row>
    <row r="196" spans="9:13" x14ac:dyDescent="0.15">
      <c r="I196" s="20">
        <f t="shared" si="14"/>
        <v>194</v>
      </c>
      <c r="J196" s="21" t="str">
        <f t="shared" si="13"/>
        <v/>
      </c>
      <c r="K196" s="22"/>
      <c r="L196" s="1" t="str">
        <f t="shared" ref="L196:L206" si="15">IF(M196="","",L195+1)</f>
        <v/>
      </c>
      <c r="M196" s="2" t="str">
        <f t="shared" ref="M196:M206" si="16">IF(I196=N$3,E$14,IF(I196&gt;N$3,"",C$14))</f>
        <v/>
      </c>
    </row>
    <row r="197" spans="9:13" x14ac:dyDescent="0.15">
      <c r="I197" s="20">
        <f t="shared" si="14"/>
        <v>195</v>
      </c>
      <c r="J197" s="21" t="str">
        <f t="shared" si="13"/>
        <v/>
      </c>
      <c r="K197" s="22"/>
      <c r="L197" s="1" t="str">
        <f t="shared" si="15"/>
        <v/>
      </c>
      <c r="M197" s="2" t="str">
        <f t="shared" si="16"/>
        <v/>
      </c>
    </row>
    <row r="198" spans="9:13" x14ac:dyDescent="0.15">
      <c r="I198" s="20">
        <f t="shared" si="14"/>
        <v>196</v>
      </c>
      <c r="J198" s="21" t="str">
        <f t="shared" si="13"/>
        <v/>
      </c>
      <c r="K198" s="22"/>
      <c r="L198" s="1" t="str">
        <f t="shared" si="15"/>
        <v/>
      </c>
      <c r="M198" s="2" t="str">
        <f t="shared" si="16"/>
        <v/>
      </c>
    </row>
    <row r="199" spans="9:13" x14ac:dyDescent="0.15">
      <c r="I199" s="20">
        <f t="shared" si="14"/>
        <v>197</v>
      </c>
      <c r="J199" s="21" t="str">
        <f t="shared" si="13"/>
        <v/>
      </c>
      <c r="K199" s="22"/>
      <c r="L199" s="1" t="str">
        <f t="shared" si="15"/>
        <v/>
      </c>
      <c r="M199" s="2" t="str">
        <f t="shared" si="16"/>
        <v/>
      </c>
    </row>
    <row r="200" spans="9:13" x14ac:dyDescent="0.15">
      <c r="I200" s="20">
        <f t="shared" si="14"/>
        <v>198</v>
      </c>
      <c r="J200" s="21" t="str">
        <f t="shared" si="13"/>
        <v/>
      </c>
      <c r="K200" s="22"/>
      <c r="L200" s="1" t="str">
        <f t="shared" si="15"/>
        <v/>
      </c>
      <c r="M200" s="2" t="str">
        <f t="shared" si="16"/>
        <v/>
      </c>
    </row>
    <row r="201" spans="9:13" x14ac:dyDescent="0.15">
      <c r="I201" s="20">
        <f t="shared" si="14"/>
        <v>199</v>
      </c>
      <c r="J201" s="21" t="str">
        <f t="shared" si="13"/>
        <v/>
      </c>
      <c r="K201" s="22"/>
      <c r="L201" s="1" t="str">
        <f t="shared" si="15"/>
        <v/>
      </c>
      <c r="M201" s="2" t="str">
        <f t="shared" si="16"/>
        <v/>
      </c>
    </row>
    <row r="202" spans="9:13" x14ac:dyDescent="0.15">
      <c r="I202" s="20">
        <f t="shared" si="14"/>
        <v>200</v>
      </c>
      <c r="J202" s="21" t="str">
        <f t="shared" si="13"/>
        <v/>
      </c>
      <c r="K202" s="22"/>
      <c r="L202" s="1" t="str">
        <f t="shared" si="15"/>
        <v/>
      </c>
      <c r="M202" s="2" t="str">
        <f t="shared" si="16"/>
        <v/>
      </c>
    </row>
    <row r="203" spans="9:13" x14ac:dyDescent="0.15">
      <c r="I203" s="20">
        <f t="shared" si="14"/>
        <v>201</v>
      </c>
      <c r="J203" s="21" t="str">
        <f t="shared" si="13"/>
        <v/>
      </c>
      <c r="K203" s="22"/>
      <c r="L203" s="1" t="str">
        <f t="shared" si="15"/>
        <v/>
      </c>
      <c r="M203" s="2" t="str">
        <f t="shared" si="16"/>
        <v/>
      </c>
    </row>
    <row r="204" spans="9:13" x14ac:dyDescent="0.15">
      <c r="I204" s="20">
        <f t="shared" si="14"/>
        <v>202</v>
      </c>
      <c r="J204" s="21" t="str">
        <f t="shared" si="13"/>
        <v/>
      </c>
      <c r="K204" s="22"/>
      <c r="L204" s="1" t="str">
        <f t="shared" si="15"/>
        <v/>
      </c>
      <c r="M204" s="2" t="str">
        <f t="shared" si="16"/>
        <v/>
      </c>
    </row>
    <row r="205" spans="9:13" x14ac:dyDescent="0.15">
      <c r="I205" s="20">
        <f t="shared" si="14"/>
        <v>203</v>
      </c>
      <c r="J205" s="21" t="str">
        <f t="shared" si="13"/>
        <v/>
      </c>
      <c r="K205" s="22"/>
      <c r="L205" s="1" t="str">
        <f t="shared" si="15"/>
        <v/>
      </c>
      <c r="M205" s="2" t="str">
        <f t="shared" si="16"/>
        <v/>
      </c>
    </row>
    <row r="206" spans="9:13" x14ac:dyDescent="0.15">
      <c r="I206" s="23">
        <f t="shared" si="14"/>
        <v>204</v>
      </c>
      <c r="J206" s="24" t="str">
        <f t="shared" si="13"/>
        <v/>
      </c>
      <c r="K206" s="25"/>
      <c r="L206" s="1" t="str">
        <f t="shared" si="15"/>
        <v/>
      </c>
      <c r="M206" s="2" t="str">
        <f t="shared" si="16"/>
        <v/>
      </c>
    </row>
  </sheetData>
  <mergeCells count="4">
    <mergeCell ref="A20:A21"/>
    <mergeCell ref="A18:A19"/>
    <mergeCell ref="E3:H11"/>
    <mergeCell ref="L1:M1"/>
  </mergeCells>
  <phoneticPr fontId="1"/>
  <printOptions horizontalCentered="1"/>
  <pageMargins left="0.51181102362204722" right="0.51181102362204722" top="0.55118110236220474" bottom="0.55118110236220474" header="0.31496062992125984" footer="0.31496062992125984"/>
  <pageSetup paperSize="9" scale="93" orientation="landscape" r:id="rId1"/>
  <rowBreaks count="1" manualBreakCount="1">
    <brk id="45" max="7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Sheet3!$B$2:$B$4</xm:f>
          </x14:formula1>
          <xm:sqref>B10</xm:sqref>
        </x14:dataValidation>
        <x14:dataValidation type="list" allowBlank="1" showInputMessage="1" showErrorMessage="1">
          <x14:formula1>
            <xm:f>Sheet3!$C$2:$C$3</xm:f>
          </x14:formula1>
          <xm:sqref>B11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Sheet3</vt:lpstr>
      <vt:lpstr>臨床研究経費ポイント算出表（別表1）</vt:lpstr>
      <vt:lpstr>研究費</vt:lpstr>
      <vt:lpstr>Visit単価</vt:lpstr>
      <vt:lpstr>Visit単価!Print_Area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chiken</dc:creator>
  <cp:lastModifiedBy>User-Profile</cp:lastModifiedBy>
  <cp:lastPrinted>2017-05-29T00:31:06Z</cp:lastPrinted>
  <dcterms:created xsi:type="dcterms:W3CDTF">2016-12-07T08:08:47Z</dcterms:created>
  <dcterms:modified xsi:type="dcterms:W3CDTF">2023-03-15T13:48:15Z</dcterms:modified>
</cp:coreProperties>
</file>